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'DC42'!$A$1:$O$38</definedName>
    <definedName name="_xlnm.Print_Area" localSheetId="11">'DC48'!$A$1:$O$38</definedName>
    <definedName name="_xlnm.Print_Area" localSheetId="1">'EKU'!$A$1:$O$38</definedName>
    <definedName name="_xlnm.Print_Area" localSheetId="4">'GT421'!$A$1:$O$38</definedName>
    <definedName name="_xlnm.Print_Area" localSheetId="5">'GT422'!$A$1:$O$38</definedName>
    <definedName name="_xlnm.Print_Area" localSheetId="6">'GT423'!$A$1:$O$38</definedName>
    <definedName name="_xlnm.Print_Area" localSheetId="8">'GT481'!$A$1:$O$38</definedName>
    <definedName name="_xlnm.Print_Area" localSheetId="9">'GT484'!$A$1:$O$38</definedName>
    <definedName name="_xlnm.Print_Area" localSheetId="10">'GT485'!$A$1:$O$38</definedName>
    <definedName name="_xlnm.Print_Area" localSheetId="2">'JHB'!$A$1:$O$38</definedName>
    <definedName name="_xlnm.Print_Area" localSheetId="0">'Summary'!$A$1:$O$38</definedName>
    <definedName name="_xlnm.Print_Area" localSheetId="3">'TSH'!$A$1:$O$38</definedName>
  </definedNames>
  <calcPr fullCalcOnLoad="1"/>
</workbook>
</file>

<file path=xl/sharedStrings.xml><?xml version="1.0" encoding="utf-8"?>
<sst xmlns="http://schemas.openxmlformats.org/spreadsheetml/2006/main" count="1152" uniqueCount="59">
  <si>
    <t/>
  </si>
  <si>
    <t/>
  </si>
  <si>
    <t>Gauteng: City of Ekurhuleni (EKU)</t>
  </si>
  <si>
    <t>STATEMENT OF CAPITAL AND OPERATING EXPENDITURE FOR 2021/22</t>
  </si>
  <si>
    <t>Changes to baseline</t>
  </si>
  <si>
    <t>2021/22</t>
  </si>
  <si>
    <t>2022/23</t>
  </si>
  <si>
    <t>2023/24</t>
  </si>
  <si>
    <t>% change to baseline</t>
  </si>
  <si>
    <t>% share of total change to baseline</t>
  </si>
  <si>
    <t>R thousands</t>
  </si>
  <si>
    <t>2020/21 Medium term estimates (1)</t>
  </si>
  <si>
    <t>2021/22 Draft Medium term estimates (2)</t>
  </si>
  <si>
    <t>2020/21 Medium term estimates (3)</t>
  </si>
  <si>
    <t>2021/22 Draft Medium term estimates (4)</t>
  </si>
  <si>
    <t>2021/22 Draft Medium term estimates (5)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</si>
  <si>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</si>
  <si>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</si>
  <si>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</si>
  <si>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</si>
  <si>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</si>
  <si>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</si>
  <si>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</si>
  <si>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</si>
  <si>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</si>
  <si>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</si>
  <si>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</si>
  <si>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</si>
  <si>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</si>
  <si>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</si>
  <si>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</si>
  <si>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</si>
  <si>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</si>
  <si>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</si>
  <si>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</si>
  <si>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</si>
  <si>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</si>
  <si>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</si>
  <si>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</si>
  <si>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</si>
  <si>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</si>
  <si>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2020/21, projection for 2021/22</t>
  </si>
  <si>
    <t>(2) Adopted   budget informed by MSCOA 2021/22</t>
  </si>
  <si>
    <t>(3) Adopted budget informed by MSCOA 2020/21, projection for 2022/23</t>
  </si>
  <si>
    <t>(4) Adopted budget informed by MSCOA 2021/22, projection for 2022/23</t>
  </si>
  <si>
    <t>(5) Adopted budget informed by MSCOA 2021/22, projection for 2023/24</t>
  </si>
  <si>
    <t>Gauteng: City of Johannesburg (JHB)</t>
  </si>
  <si>
    <t>Gauteng: City of Tshwane (TSH)</t>
  </si>
  <si>
    <t>Gauteng: Emfuleni (GT421)</t>
  </si>
  <si>
    <t>Gauteng: Midvaal (GT422)</t>
  </si>
  <si>
    <t>Gauteng: Lesedi (GT423)</t>
  </si>
  <si>
    <t>Gauteng: Sedibeng (DC42)</t>
  </si>
  <si>
    <t>Gauteng: Mogale City (GT481)</t>
  </si>
  <si>
    <t>Gauteng: Merafong City (GT484)</t>
  </si>
  <si>
    <t>Gauteng: Rand West City (GT485)</t>
  </si>
  <si>
    <t>Gauteng: West Rand (DC48)</t>
  </si>
  <si>
    <t>2020/21 Medium term estimates</t>
  </si>
  <si>
    <t>2021/22 Draft Medium term estimates</t>
  </si>
  <si>
    <t>CONSOLIDATION FOR GAUTENG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</si>
</sst>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"/>
    <numFmt numFmtId="165" formatCode="_ * #,##0_ ;_ * \-#,##0_ ;_ * &quot;-&quot;_ ;_ @_ "/>
    <numFmt numFmtId="166" formatCode="0.0%;_(* &quot;–&quot;_)"/>
    <numFmt numFmtId="167" formatCode="0.0\%;\(0.0\%\);_(* &quot;–&quot;_)"/>
    <numFmt numFmtId="168" formatCode="0.0\%;\(0.0\%\);_(* &quot;–&quot;_)\%"/>
    <numFmt numFmtId="169" formatCode="_(* #,##0,_);_(* \(#,##0,\);_(* &quot;- &quot;?_);_(@_)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thin"/>
    </border>
    <border>
      <left/>
      <right style="hair"/>
      <top style="hair"/>
      <bottom style="medium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7" fillId="32" borderId="7" applyNumberFormat="0" applyFont="0" applyAlignment="0" applyProtection="0"/>
    <xf numFmtId="0" fontId="46" fillId="27" borderId="8" applyNumberFormat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Continuous" vertical="top" wrapText="1"/>
      <protection/>
    </xf>
    <xf numFmtId="0" fontId="7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Fill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7" fillId="0" borderId="15" xfId="0" applyFont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Continuous" vertical="top" wrapText="1"/>
      <protection/>
    </xf>
    <xf numFmtId="0" fontId="9" fillId="0" borderId="14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7" fillId="0" borderId="18" xfId="0" applyFont="1" applyBorder="1" applyAlignment="1" applyProtection="1">
      <alignment horizontal="centerContinuous" vertical="top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6" fontId="11" fillId="0" borderId="19" xfId="0" applyNumberFormat="1" applyFont="1" applyBorder="1" applyAlignment="1" applyProtection="1">
      <alignment horizontal="center" vertical="center" wrapText="1"/>
      <protection/>
    </xf>
    <xf numFmtId="166" fontId="11" fillId="0" borderId="20" xfId="0" applyNumberFormat="1" applyFont="1" applyBorder="1" applyAlignment="1" applyProtection="1">
      <alignment horizontal="center" vertical="center" wrapText="1"/>
      <protection/>
    </xf>
    <xf numFmtId="166" fontId="11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5" fillId="0" borderId="0" xfId="0" applyNumberFormat="1" applyFont="1" applyAlignment="1">
      <alignment horizontal="right" wrapText="1"/>
    </xf>
    <xf numFmtId="165" fontId="6" fillId="0" borderId="23" xfId="0" applyNumberFormat="1" applyFont="1" applyBorder="1" applyAlignment="1" applyProtection="1">
      <alignment horizontal="left" vertical="center" indent="1"/>
      <protection/>
    </xf>
    <xf numFmtId="167" fontId="12" fillId="0" borderId="24" xfId="57" applyNumberFormat="1" applyFont="1" applyFill="1" applyBorder="1" applyAlignment="1" applyProtection="1">
      <alignment horizontal="center" vertical="center"/>
      <protection/>
    </xf>
    <xf numFmtId="167" fontId="12" fillId="0" borderId="10" xfId="0" applyNumberFormat="1" applyFont="1" applyBorder="1" applyAlignment="1" applyProtection="1">
      <alignment/>
      <protection/>
    </xf>
    <xf numFmtId="167" fontId="12" fillId="0" borderId="22" xfId="0" applyNumberFormat="1" applyFont="1" applyBorder="1" applyAlignment="1" applyProtection="1">
      <alignment/>
      <protection/>
    </xf>
    <xf numFmtId="164" fontId="13" fillId="0" borderId="0" xfId="0" applyNumberFormat="1" applyFont="1" applyAlignment="1">
      <alignment horizontal="right" wrapText="1"/>
    </xf>
    <xf numFmtId="49" fontId="7" fillId="0" borderId="25" xfId="0" applyNumberFormat="1" applyFont="1" applyBorder="1" applyAlignment="1" applyProtection="1">
      <alignment vertical="center"/>
      <protection/>
    </xf>
    <xf numFmtId="167" fontId="10" fillId="0" borderId="26" xfId="57" applyNumberFormat="1" applyFont="1" applyFill="1" applyBorder="1" applyAlignment="1" applyProtection="1">
      <alignment horizontal="center" vertical="center"/>
      <protection/>
    </xf>
    <xf numFmtId="167" fontId="10" fillId="0" borderId="27" xfId="0" applyNumberFormat="1" applyFont="1" applyBorder="1" applyAlignment="1" applyProtection="1">
      <alignment/>
      <protection/>
    </xf>
    <xf numFmtId="167" fontId="10" fillId="0" borderId="28" xfId="0" applyNumberFormat="1" applyFont="1" applyBorder="1" applyAlignment="1" applyProtection="1">
      <alignment/>
      <protection/>
    </xf>
    <xf numFmtId="164" fontId="3" fillId="0" borderId="0" xfId="0" applyNumberFormat="1" applyFont="1" applyAlignment="1">
      <alignment horizontal="right" wrapText="1"/>
    </xf>
    <xf numFmtId="168" fontId="12" fillId="0" borderId="24" xfId="57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167" fontId="12" fillId="0" borderId="24" xfId="0" applyNumberFormat="1" applyFont="1" applyFill="1" applyBorder="1" applyAlignment="1" applyProtection="1">
      <alignment horizontal="center" vertical="center"/>
      <protection/>
    </xf>
    <xf numFmtId="167" fontId="10" fillId="0" borderId="19" xfId="57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vertical="center"/>
      <protection/>
    </xf>
    <xf numFmtId="165" fontId="10" fillId="0" borderId="29" xfId="0" applyNumberFormat="1" applyFont="1" applyBorder="1" applyAlignment="1" applyProtection="1">
      <alignment horizontal="left" vertical="center" wrapText="1"/>
      <protection/>
    </xf>
    <xf numFmtId="0" fontId="12" fillId="0" borderId="12" xfId="57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Border="1" applyAlignment="1" applyProtection="1">
      <alignment/>
      <protection/>
    </xf>
    <xf numFmtId="0" fontId="12" fillId="0" borderId="31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12" fillId="0" borderId="32" xfId="57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4" xfId="0" applyNumberFormat="1" applyFont="1" applyBorder="1" applyAlignment="1" applyProtection="1">
      <alignment/>
      <protection/>
    </xf>
    <xf numFmtId="0" fontId="14" fillId="0" borderId="24" xfId="0" applyNumberFormat="1" applyFont="1" applyBorder="1" applyAlignment="1" applyProtection="1">
      <alignment horizontal="center" vertical="center" wrapText="1"/>
      <protection/>
    </xf>
    <xf numFmtId="0" fontId="14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49" fontId="7" fillId="0" borderId="35" xfId="0" applyNumberFormat="1" applyFont="1" applyBorder="1" applyAlignment="1" applyProtection="1">
      <alignment vertical="center"/>
      <protection/>
    </xf>
    <xf numFmtId="167" fontId="10" fillId="0" borderId="36" xfId="57" applyNumberFormat="1" applyFont="1" applyFill="1" applyBorder="1" applyAlignment="1" applyProtection="1">
      <alignment horizontal="center" vertical="center"/>
      <protection/>
    </xf>
    <xf numFmtId="167" fontId="10" fillId="0" borderId="37" xfId="0" applyNumberFormat="1" applyFont="1" applyBorder="1" applyAlignment="1" applyProtection="1">
      <alignment/>
      <protection/>
    </xf>
    <xf numFmtId="167" fontId="10" fillId="0" borderId="38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 horizontal="right" vertical="center"/>
      <protection/>
    </xf>
    <xf numFmtId="169" fontId="6" fillId="0" borderId="0" xfId="0" applyNumberFormat="1" applyFont="1" applyFill="1" applyBorder="1" applyAlignment="1" applyProtection="1">
      <alignment horizontal="right" vertical="center"/>
      <protection/>
    </xf>
    <xf numFmtId="169" fontId="6" fillId="0" borderId="23" xfId="0" applyNumberFormat="1" applyFont="1" applyFill="1" applyBorder="1" applyAlignment="1" applyProtection="1">
      <alignment horizontal="right" vertical="center"/>
      <protection/>
    </xf>
    <xf numFmtId="169" fontId="7" fillId="0" borderId="26" xfId="0" applyNumberFormat="1" applyFont="1" applyFill="1" applyBorder="1" applyAlignment="1" applyProtection="1">
      <alignment horizontal="right" vertical="center"/>
      <protection/>
    </xf>
    <xf numFmtId="169" fontId="7" fillId="0" borderId="25" xfId="0" applyNumberFormat="1" applyFont="1" applyFill="1" applyBorder="1" applyAlignment="1" applyProtection="1">
      <alignment horizontal="right" vertical="center"/>
      <protection/>
    </xf>
    <xf numFmtId="169" fontId="7" fillId="0" borderId="39" xfId="0" applyNumberFormat="1" applyFont="1" applyFill="1" applyBorder="1" applyAlignment="1" applyProtection="1">
      <alignment horizontal="right" vertical="center"/>
      <protection/>
    </xf>
    <xf numFmtId="169" fontId="7" fillId="0" borderId="24" xfId="0" applyNumberFormat="1" applyFont="1" applyFill="1" applyBorder="1" applyAlignment="1" applyProtection="1">
      <alignment horizontal="right" vertical="center"/>
      <protection/>
    </xf>
    <xf numFmtId="169" fontId="7" fillId="0" borderId="0" xfId="0" applyNumberFormat="1" applyFont="1" applyFill="1" applyBorder="1" applyAlignment="1" applyProtection="1">
      <alignment horizontal="right" vertical="center"/>
      <protection/>
    </xf>
    <xf numFmtId="169" fontId="7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24" xfId="0" applyNumberFormat="1" applyFont="1" applyFill="1" applyBorder="1" applyAlignment="1" applyProtection="1">
      <alignment horizontal="right" vertical="center"/>
      <protection/>
    </xf>
    <xf numFmtId="169" fontId="10" fillId="0" borderId="0" xfId="0" applyNumberFormat="1" applyFont="1" applyFill="1" applyBorder="1" applyAlignment="1" applyProtection="1">
      <alignment horizontal="right" vertical="center"/>
      <protection/>
    </xf>
    <xf numFmtId="169" fontId="10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12" xfId="0" applyNumberFormat="1" applyFont="1" applyFill="1" applyBorder="1" applyAlignment="1" applyProtection="1">
      <alignment horizontal="right" vertical="center"/>
      <protection/>
    </xf>
    <xf numFmtId="169" fontId="10" fillId="0" borderId="11" xfId="0" applyNumberFormat="1" applyFont="1" applyFill="1" applyBorder="1" applyAlignment="1" applyProtection="1">
      <alignment horizontal="right" vertical="center"/>
      <protection/>
    </xf>
    <xf numFmtId="169" fontId="10" fillId="0" borderId="29" xfId="0" applyNumberFormat="1" applyFont="1" applyFill="1" applyBorder="1" applyAlignment="1" applyProtection="1">
      <alignment horizontal="right" vertical="center"/>
      <protection/>
    </xf>
    <xf numFmtId="169" fontId="11" fillId="0" borderId="12" xfId="0" applyNumberFormat="1" applyFont="1" applyBorder="1" applyAlignment="1" applyProtection="1">
      <alignment horizontal="center" vertical="center" wrapText="1"/>
      <protection/>
    </xf>
    <xf numFmtId="169" fontId="11" fillId="0" borderId="11" xfId="0" applyNumberFormat="1" applyFont="1" applyBorder="1" applyAlignment="1" applyProtection="1">
      <alignment horizontal="center" vertical="center" wrapText="1"/>
      <protection/>
    </xf>
    <xf numFmtId="169" fontId="11" fillId="0" borderId="29" xfId="0" applyNumberFormat="1" applyFont="1" applyBorder="1" applyAlignment="1" applyProtection="1">
      <alignment horizontal="center" vertical="center" wrapText="1"/>
      <protection/>
    </xf>
    <xf numFmtId="169" fontId="7" fillId="0" borderId="36" xfId="0" applyNumberFormat="1" applyFont="1" applyFill="1" applyBorder="1" applyAlignment="1" applyProtection="1">
      <alignment horizontal="right" vertical="center"/>
      <protection/>
    </xf>
    <xf numFmtId="169" fontId="7" fillId="0" borderId="35" xfId="0" applyNumberFormat="1" applyFont="1" applyFill="1" applyBorder="1" applyAlignment="1" applyProtection="1">
      <alignment horizontal="right" vertical="center"/>
      <protection/>
    </xf>
    <xf numFmtId="169" fontId="7" fillId="0" borderId="40" xfId="0" applyNumberFormat="1" applyFont="1" applyFill="1" applyBorder="1" applyAlignment="1" applyProtection="1">
      <alignment horizontal="right" vertical="center"/>
      <protection/>
    </xf>
    <xf numFmtId="169" fontId="12" fillId="0" borderId="24" xfId="57" applyNumberFormat="1" applyFont="1" applyFill="1" applyBorder="1" applyAlignment="1" applyProtection="1">
      <alignment horizontal="center" vertical="center"/>
      <protection/>
    </xf>
    <xf numFmtId="169" fontId="12" fillId="0" borderId="10" xfId="0" applyNumberFormat="1" applyFont="1" applyBorder="1" applyAlignment="1" applyProtection="1">
      <alignment/>
      <protection/>
    </xf>
    <xf numFmtId="169" fontId="10" fillId="0" borderId="26" xfId="57" applyNumberFormat="1" applyFont="1" applyFill="1" applyBorder="1" applyAlignment="1" applyProtection="1">
      <alignment horizontal="center" vertical="center"/>
      <protection/>
    </xf>
    <xf numFmtId="169" fontId="10" fillId="0" borderId="27" xfId="0" applyNumberFormat="1" applyFont="1" applyBorder="1" applyAlignment="1" applyProtection="1">
      <alignment/>
      <protection/>
    </xf>
    <xf numFmtId="169" fontId="12" fillId="0" borderId="24" xfId="0" applyNumberFormat="1" applyFont="1" applyFill="1" applyBorder="1" applyAlignment="1" applyProtection="1">
      <alignment horizontal="center" vertical="center"/>
      <protection/>
    </xf>
    <xf numFmtId="169" fontId="10" fillId="0" borderId="19" xfId="57" applyNumberFormat="1" applyFont="1" applyFill="1" applyBorder="1" applyAlignment="1" applyProtection="1">
      <alignment horizontal="center" vertical="center"/>
      <protection/>
    </xf>
    <xf numFmtId="169" fontId="12" fillId="0" borderId="12" xfId="57" applyNumberFormat="1" applyFont="1" applyFill="1" applyBorder="1" applyAlignment="1" applyProtection="1">
      <alignment horizontal="center" vertical="center"/>
      <protection/>
    </xf>
    <xf numFmtId="169" fontId="12" fillId="0" borderId="30" xfId="0" applyNumberFormat="1" applyFont="1" applyBorder="1" applyAlignment="1" applyProtection="1">
      <alignment/>
      <protection/>
    </xf>
    <xf numFmtId="169" fontId="12" fillId="0" borderId="32" xfId="57" applyNumberFormat="1" applyFont="1" applyFill="1" applyBorder="1" applyAlignment="1" applyProtection="1">
      <alignment horizontal="center" vertical="center"/>
      <protection/>
    </xf>
    <xf numFmtId="169" fontId="12" fillId="0" borderId="33" xfId="0" applyNumberFormat="1" applyFont="1" applyBorder="1" applyAlignment="1" applyProtection="1">
      <alignment/>
      <protection/>
    </xf>
    <xf numFmtId="169" fontId="14" fillId="0" borderId="24" xfId="0" applyNumberFormat="1" applyFont="1" applyBorder="1" applyAlignment="1" applyProtection="1">
      <alignment horizontal="center" vertical="center" wrapText="1"/>
      <protection/>
    </xf>
    <xf numFmtId="169" fontId="14" fillId="0" borderId="12" xfId="0" applyNumberFormat="1" applyFont="1" applyBorder="1" applyAlignment="1" applyProtection="1">
      <alignment horizontal="center" vertical="center" wrapText="1"/>
      <protection/>
    </xf>
    <xf numFmtId="169" fontId="10" fillId="0" borderId="36" xfId="57" applyNumberFormat="1" applyFont="1" applyFill="1" applyBorder="1" applyAlignment="1" applyProtection="1">
      <alignment horizontal="center" vertical="center"/>
      <protection/>
    </xf>
    <xf numFmtId="169" fontId="10" fillId="0" borderId="3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165" fontId="7" fillId="0" borderId="41" xfId="0" applyNumberFormat="1" applyFont="1" applyFill="1" applyBorder="1" applyAlignment="1" applyProtection="1" quotePrefix="1">
      <alignment horizontal="center" vertical="top"/>
      <protection/>
    </xf>
    <xf numFmtId="165" fontId="7" fillId="0" borderId="42" xfId="0" applyNumberFormat="1" applyFont="1" applyFill="1" applyBorder="1" applyAlignment="1" applyProtection="1" quotePrefix="1">
      <alignment horizontal="center" vertical="top"/>
      <protection/>
    </xf>
    <xf numFmtId="165" fontId="7" fillId="0" borderId="43" xfId="0" applyNumberFormat="1" applyFont="1" applyFill="1" applyBorder="1" applyAlignment="1" applyProtection="1" quotePrefix="1">
      <alignment horizontal="center" vertical="top"/>
      <protection/>
    </xf>
    <xf numFmtId="17" fontId="7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56</v>
      </c>
      <c r="D6" s="9" t="s">
        <v>57</v>
      </c>
      <c r="E6" s="10" t="s">
        <v>4</v>
      </c>
      <c r="F6" s="11" t="s">
        <v>56</v>
      </c>
      <c r="G6" s="12" t="s">
        <v>57</v>
      </c>
      <c r="H6" s="13" t="s">
        <v>4</v>
      </c>
      <c r="I6" s="14" t="s">
        <v>57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32010742950</v>
      </c>
      <c r="D8" s="63">
        <v>31607359758</v>
      </c>
      <c r="E8" s="64">
        <f>$D8-$C8</f>
        <v>-403383192</v>
      </c>
      <c r="F8" s="62">
        <v>33539542633</v>
      </c>
      <c r="G8" s="63">
        <v>33195231441</v>
      </c>
      <c r="H8" s="64">
        <f>$G8-$F8</f>
        <v>-344311192</v>
      </c>
      <c r="I8" s="64">
        <v>34891289572</v>
      </c>
      <c r="J8" s="29">
        <f>IF(($C8=0),0,(($E8/$C8)*100))</f>
        <v>-1.2601494211804916</v>
      </c>
      <c r="K8" s="30">
        <f>IF(($F8=0),0,(($H8/$F8)*100))</f>
        <v>-1.0265828480953336</v>
      </c>
      <c r="L8" s="83">
        <v>-9897509442</v>
      </c>
      <c r="M8" s="84">
        <v>-10299349328</v>
      </c>
      <c r="N8" s="31">
        <f>IF(($L8=0),0,(($E8/$L8)*100))</f>
        <v>4.075603002592215</v>
      </c>
      <c r="O8" s="30">
        <f>IF(($M8=0),0,(($H8/$M8)*100))</f>
        <v>3.34303829334101</v>
      </c>
      <c r="P8" s="5"/>
      <c r="Q8" s="32"/>
    </row>
    <row r="9" spans="1:17" ht="12.75">
      <c r="A9" s="2" t="s">
        <v>16</v>
      </c>
      <c r="B9" s="28" t="s">
        <v>19</v>
      </c>
      <c r="C9" s="62">
        <v>95500983361</v>
      </c>
      <c r="D9" s="63">
        <v>96212138237</v>
      </c>
      <c r="E9" s="64">
        <f>$D9-$C9</f>
        <v>711154876</v>
      </c>
      <c r="F9" s="62">
        <v>102020515495</v>
      </c>
      <c r="G9" s="63">
        <v>103735012965</v>
      </c>
      <c r="H9" s="64">
        <f>$G9-$F9</f>
        <v>1714497470</v>
      </c>
      <c r="I9" s="64">
        <v>111301147019</v>
      </c>
      <c r="J9" s="29">
        <f>IF(($C9=0),0,(($E9/$C9)*100))</f>
        <v>0.7446571239081254</v>
      </c>
      <c r="K9" s="30">
        <f>IF(($F9=0),0,(($H9/$F9)*100))</f>
        <v>1.6805418612926213</v>
      </c>
      <c r="L9" s="83">
        <v>-9897509442</v>
      </c>
      <c r="M9" s="84">
        <v>-10299349328</v>
      </c>
      <c r="N9" s="31">
        <f>IF(($L9=0),0,(($E9/$L9)*100))</f>
        <v>-7.1851901750375715</v>
      </c>
      <c r="O9" s="30">
        <f>IF(($M9=0),0,(($H9/$M9)*100))</f>
        <v>-16.646658108186852</v>
      </c>
      <c r="P9" s="5"/>
      <c r="Q9" s="32"/>
    </row>
    <row r="10" spans="1:17" ht="12.75">
      <c r="A10" s="2" t="s">
        <v>16</v>
      </c>
      <c r="B10" s="28" t="s">
        <v>20</v>
      </c>
      <c r="C10" s="62">
        <v>47234753162</v>
      </c>
      <c r="D10" s="63">
        <v>37029472036</v>
      </c>
      <c r="E10" s="64">
        <f aca="true" t="shared" si="0" ref="E10:E33">$D10-$C10</f>
        <v>-10205281126</v>
      </c>
      <c r="F10" s="62">
        <v>50135103797</v>
      </c>
      <c r="G10" s="63">
        <v>38465568191</v>
      </c>
      <c r="H10" s="64">
        <f aca="true" t="shared" si="1" ref="H10:H33">$G10-$F10</f>
        <v>-11669535606</v>
      </c>
      <c r="I10" s="64">
        <v>39575451967</v>
      </c>
      <c r="J10" s="29">
        <f aca="true" t="shared" si="2" ref="J10:J33">IF(($C10=0),0,(($E10/$C10)*100))</f>
        <v>-21.605450315362443</v>
      </c>
      <c r="K10" s="30">
        <f aca="true" t="shared" si="3" ref="K10:K33">IF(($F10=0),0,(($H10/$F10)*100))</f>
        <v>-23.27617721357602</v>
      </c>
      <c r="L10" s="83">
        <v>-9897509442</v>
      </c>
      <c r="M10" s="84">
        <v>-10299349328</v>
      </c>
      <c r="N10" s="31">
        <f aca="true" t="shared" si="4" ref="N10:N33">IF(($L10=0),0,(($E10/$L10)*100))</f>
        <v>103.10958717244536</v>
      </c>
      <c r="O10" s="30">
        <f aca="true" t="shared" si="5" ref="O10:O33">IF(($M10=0),0,(($H10/$M10)*100))</f>
        <v>113.30361981484585</v>
      </c>
      <c r="P10" s="5"/>
      <c r="Q10" s="32"/>
    </row>
    <row r="11" spans="1:17" ht="16.5">
      <c r="A11" s="6" t="s">
        <v>16</v>
      </c>
      <c r="B11" s="33" t="s">
        <v>21</v>
      </c>
      <c r="C11" s="65">
        <v>174746479473</v>
      </c>
      <c r="D11" s="66">
        <v>164848970031</v>
      </c>
      <c r="E11" s="67">
        <f t="shared" si="0"/>
        <v>-9897509442</v>
      </c>
      <c r="F11" s="65">
        <v>185695161925</v>
      </c>
      <c r="G11" s="66">
        <v>175395812597</v>
      </c>
      <c r="H11" s="67">
        <f t="shared" si="1"/>
        <v>-10299349328</v>
      </c>
      <c r="I11" s="67">
        <v>185767888558</v>
      </c>
      <c r="J11" s="34">
        <f t="shared" si="2"/>
        <v>-5.663924945354484</v>
      </c>
      <c r="K11" s="35">
        <f t="shared" si="3"/>
        <v>-5.546374618074208</v>
      </c>
      <c r="L11" s="85">
        <v>-9897509442</v>
      </c>
      <c r="M11" s="86">
        <v>-10299349328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44131774268</v>
      </c>
      <c r="D13" s="63">
        <v>43827285943</v>
      </c>
      <c r="E13" s="64">
        <f t="shared" si="0"/>
        <v>-304488325</v>
      </c>
      <c r="F13" s="62">
        <v>47315431477</v>
      </c>
      <c r="G13" s="63">
        <v>46344248863</v>
      </c>
      <c r="H13" s="64">
        <f t="shared" si="1"/>
        <v>-971182614</v>
      </c>
      <c r="I13" s="64">
        <v>48580785600</v>
      </c>
      <c r="J13" s="29">
        <f t="shared" si="2"/>
        <v>-0.6899526022926861</v>
      </c>
      <c r="K13" s="30">
        <f t="shared" si="3"/>
        <v>-2.0525705540106745</v>
      </c>
      <c r="L13" s="83">
        <v>-9243498061</v>
      </c>
      <c r="M13" s="84">
        <v>-9383751482</v>
      </c>
      <c r="N13" s="31">
        <f t="shared" si="4"/>
        <v>3.2940811258963927</v>
      </c>
      <c r="O13" s="30">
        <f t="shared" si="5"/>
        <v>10.349619934659732</v>
      </c>
      <c r="P13" s="5"/>
      <c r="Q13" s="32"/>
    </row>
    <row r="14" spans="1:17" ht="12.75">
      <c r="A14" s="2" t="s">
        <v>16</v>
      </c>
      <c r="B14" s="28" t="s">
        <v>24</v>
      </c>
      <c r="C14" s="62">
        <v>13864271234</v>
      </c>
      <c r="D14" s="63">
        <v>13320345152</v>
      </c>
      <c r="E14" s="64">
        <f t="shared" si="0"/>
        <v>-543926082</v>
      </c>
      <c r="F14" s="62">
        <v>14751166724</v>
      </c>
      <c r="G14" s="63">
        <v>14044048270</v>
      </c>
      <c r="H14" s="64">
        <f t="shared" si="1"/>
        <v>-707118454</v>
      </c>
      <c r="I14" s="64">
        <v>14665321041</v>
      </c>
      <c r="J14" s="29">
        <f t="shared" si="2"/>
        <v>-3.923221587486724</v>
      </c>
      <c r="K14" s="30">
        <f t="shared" si="3"/>
        <v>-4.7936442400147605</v>
      </c>
      <c r="L14" s="83">
        <v>-9243498061</v>
      </c>
      <c r="M14" s="84">
        <v>-9383751482</v>
      </c>
      <c r="N14" s="31">
        <f t="shared" si="4"/>
        <v>5.884418197640167</v>
      </c>
      <c r="O14" s="30">
        <f t="shared" si="5"/>
        <v>7.535562459815792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-9243498061</v>
      </c>
      <c r="M15" s="84">
        <v>-9383751482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39333668853</v>
      </c>
      <c r="D16" s="63">
        <v>43647893704</v>
      </c>
      <c r="E16" s="64">
        <f t="shared" si="0"/>
        <v>4314224851</v>
      </c>
      <c r="F16" s="62">
        <v>42234913205</v>
      </c>
      <c r="G16" s="63">
        <v>47305504800</v>
      </c>
      <c r="H16" s="64">
        <f t="shared" si="1"/>
        <v>5070591595</v>
      </c>
      <c r="I16" s="64">
        <v>51441305232</v>
      </c>
      <c r="J16" s="29">
        <f t="shared" si="2"/>
        <v>10.968274704104934</v>
      </c>
      <c r="K16" s="30">
        <f t="shared" si="3"/>
        <v>12.005687262545898</v>
      </c>
      <c r="L16" s="83">
        <v>-9243498061</v>
      </c>
      <c r="M16" s="84">
        <v>-9383751482</v>
      </c>
      <c r="N16" s="31">
        <f t="shared" si="4"/>
        <v>-46.67307573961095</v>
      </c>
      <c r="O16" s="30">
        <f t="shared" si="5"/>
        <v>-54.03586832757087</v>
      </c>
      <c r="P16" s="5"/>
      <c r="Q16" s="32"/>
    </row>
    <row r="17" spans="1:17" ht="12.75">
      <c r="A17" s="2" t="s">
        <v>16</v>
      </c>
      <c r="B17" s="28" t="s">
        <v>26</v>
      </c>
      <c r="C17" s="62">
        <v>76307824669</v>
      </c>
      <c r="D17" s="63">
        <v>63598516164</v>
      </c>
      <c r="E17" s="64">
        <f t="shared" si="0"/>
        <v>-12709308505</v>
      </c>
      <c r="F17" s="62">
        <v>79869573852</v>
      </c>
      <c r="G17" s="63">
        <v>67093531843</v>
      </c>
      <c r="H17" s="64">
        <f t="shared" si="1"/>
        <v>-12776042009</v>
      </c>
      <c r="I17" s="64">
        <v>70478729203</v>
      </c>
      <c r="J17" s="41">
        <f t="shared" si="2"/>
        <v>-16.65531491708628</v>
      </c>
      <c r="K17" s="30">
        <f t="shared" si="3"/>
        <v>-15.996131433822692</v>
      </c>
      <c r="L17" s="87">
        <v>-9243498061</v>
      </c>
      <c r="M17" s="84">
        <v>-9383751482</v>
      </c>
      <c r="N17" s="31">
        <f t="shared" si="4"/>
        <v>137.49457641607438</v>
      </c>
      <c r="O17" s="30">
        <f t="shared" si="5"/>
        <v>136.15068593309533</v>
      </c>
      <c r="P17" s="5"/>
      <c r="Q17" s="32"/>
    </row>
    <row r="18" spans="1:17" ht="16.5">
      <c r="A18" s="2" t="s">
        <v>16</v>
      </c>
      <c r="B18" s="33" t="s">
        <v>27</v>
      </c>
      <c r="C18" s="65">
        <v>173637539024</v>
      </c>
      <c r="D18" s="66">
        <v>164394040963</v>
      </c>
      <c r="E18" s="67">
        <f t="shared" si="0"/>
        <v>-9243498061</v>
      </c>
      <c r="F18" s="65">
        <v>184171085258</v>
      </c>
      <c r="G18" s="66">
        <v>174787333776</v>
      </c>
      <c r="H18" s="67">
        <f t="shared" si="1"/>
        <v>-9383751482</v>
      </c>
      <c r="I18" s="67">
        <v>185166141076</v>
      </c>
      <c r="J18" s="42">
        <f t="shared" si="2"/>
        <v>-5.323444522974017</v>
      </c>
      <c r="K18" s="35">
        <f t="shared" si="3"/>
        <v>-5.095127429397818</v>
      </c>
      <c r="L18" s="88">
        <v>-9243498061</v>
      </c>
      <c r="M18" s="86">
        <v>-9383751482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1108940449</v>
      </c>
      <c r="D19" s="72">
        <v>454929068</v>
      </c>
      <c r="E19" s="73">
        <f t="shared" si="0"/>
        <v>-654011381</v>
      </c>
      <c r="F19" s="74">
        <v>1524076667</v>
      </c>
      <c r="G19" s="75">
        <v>608478821</v>
      </c>
      <c r="H19" s="76">
        <f t="shared" si="1"/>
        <v>-915597846</v>
      </c>
      <c r="I19" s="76">
        <v>601747482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5458243900</v>
      </c>
      <c r="D22" s="63">
        <v>6053938309</v>
      </c>
      <c r="E22" s="64">
        <f t="shared" si="0"/>
        <v>595694409</v>
      </c>
      <c r="F22" s="62">
        <v>5481346437</v>
      </c>
      <c r="G22" s="63">
        <v>5620996355</v>
      </c>
      <c r="H22" s="64">
        <f t="shared" si="1"/>
        <v>139649918</v>
      </c>
      <c r="I22" s="64">
        <v>5422647133</v>
      </c>
      <c r="J22" s="29">
        <f t="shared" si="2"/>
        <v>10.913664173196805</v>
      </c>
      <c r="K22" s="30">
        <f t="shared" si="3"/>
        <v>2.5477301901105873</v>
      </c>
      <c r="L22" s="83">
        <v>3255842975</v>
      </c>
      <c r="M22" s="84">
        <v>2654924537</v>
      </c>
      <c r="N22" s="31">
        <f t="shared" si="4"/>
        <v>18.29616518898612</v>
      </c>
      <c r="O22" s="30">
        <f t="shared" si="5"/>
        <v>5.26003342293868</v>
      </c>
      <c r="P22" s="5"/>
      <c r="Q22" s="32"/>
    </row>
    <row r="23" spans="1:17" ht="12.75">
      <c r="A23" s="6" t="s">
        <v>16</v>
      </c>
      <c r="B23" s="28" t="s">
        <v>31</v>
      </c>
      <c r="C23" s="62">
        <v>2920820844</v>
      </c>
      <c r="D23" s="63">
        <v>3542055008</v>
      </c>
      <c r="E23" s="64">
        <f t="shared" si="0"/>
        <v>621234164</v>
      </c>
      <c r="F23" s="62">
        <v>3033110801</v>
      </c>
      <c r="G23" s="63">
        <v>3567321189</v>
      </c>
      <c r="H23" s="64">
        <f t="shared" si="1"/>
        <v>534210388</v>
      </c>
      <c r="I23" s="64">
        <v>3897958854</v>
      </c>
      <c r="J23" s="29">
        <f t="shared" si="2"/>
        <v>21.26916360776286</v>
      </c>
      <c r="K23" s="30">
        <f t="shared" si="3"/>
        <v>17.612623575237468</v>
      </c>
      <c r="L23" s="83">
        <v>3255842975</v>
      </c>
      <c r="M23" s="84">
        <v>2654924537</v>
      </c>
      <c r="N23" s="31">
        <f t="shared" si="4"/>
        <v>19.08059352893086</v>
      </c>
      <c r="O23" s="30">
        <f t="shared" si="5"/>
        <v>20.121490481369563</v>
      </c>
      <c r="P23" s="5"/>
      <c r="Q23" s="32"/>
    </row>
    <row r="24" spans="1:17" ht="12.75">
      <c r="A24" s="6" t="s">
        <v>16</v>
      </c>
      <c r="B24" s="28" t="s">
        <v>32</v>
      </c>
      <c r="C24" s="62">
        <v>5848845756</v>
      </c>
      <c r="D24" s="63">
        <v>7887760158</v>
      </c>
      <c r="E24" s="64">
        <f t="shared" si="0"/>
        <v>2038914402</v>
      </c>
      <c r="F24" s="62">
        <v>6462714004</v>
      </c>
      <c r="G24" s="63">
        <v>8443778235</v>
      </c>
      <c r="H24" s="64">
        <f t="shared" si="1"/>
        <v>1981064231</v>
      </c>
      <c r="I24" s="64">
        <v>8582266776</v>
      </c>
      <c r="J24" s="29">
        <f t="shared" si="2"/>
        <v>34.86011577426867</v>
      </c>
      <c r="K24" s="30">
        <f t="shared" si="3"/>
        <v>30.653750572497096</v>
      </c>
      <c r="L24" s="83">
        <v>3255842975</v>
      </c>
      <c r="M24" s="84">
        <v>2654924537</v>
      </c>
      <c r="N24" s="31">
        <f t="shared" si="4"/>
        <v>62.62324128208302</v>
      </c>
      <c r="O24" s="30">
        <f t="shared" si="5"/>
        <v>74.61847609569176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3255842975</v>
      </c>
      <c r="M25" s="84">
        <v>2654924537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14227910500</v>
      </c>
      <c r="D26" s="66">
        <v>17483753475</v>
      </c>
      <c r="E26" s="67">
        <f t="shared" si="0"/>
        <v>3255842975</v>
      </c>
      <c r="F26" s="65">
        <v>14977171242</v>
      </c>
      <c r="G26" s="66">
        <v>17632095779</v>
      </c>
      <c r="H26" s="67">
        <f t="shared" si="1"/>
        <v>2654924537</v>
      </c>
      <c r="I26" s="67">
        <v>17902872763</v>
      </c>
      <c r="J26" s="42">
        <f t="shared" si="2"/>
        <v>22.883493503842324</v>
      </c>
      <c r="K26" s="35">
        <f t="shared" si="3"/>
        <v>17.726475140745407</v>
      </c>
      <c r="L26" s="88">
        <v>3255842975</v>
      </c>
      <c r="M26" s="86">
        <v>2654924537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2092963382</v>
      </c>
      <c r="D28" s="63">
        <v>2190182308</v>
      </c>
      <c r="E28" s="64">
        <f t="shared" si="0"/>
        <v>97218926</v>
      </c>
      <c r="F28" s="62">
        <v>1897972087</v>
      </c>
      <c r="G28" s="63">
        <v>1779001598</v>
      </c>
      <c r="H28" s="64">
        <f t="shared" si="1"/>
        <v>-118970489</v>
      </c>
      <c r="I28" s="64">
        <v>1899093284</v>
      </c>
      <c r="J28" s="29">
        <f t="shared" si="2"/>
        <v>4.645037119908866</v>
      </c>
      <c r="K28" s="30">
        <f t="shared" si="3"/>
        <v>-6.268294977301212</v>
      </c>
      <c r="L28" s="83">
        <v>3241826375</v>
      </c>
      <c r="M28" s="84">
        <v>2638979681</v>
      </c>
      <c r="N28" s="31">
        <f t="shared" si="4"/>
        <v>2.9988936714724583</v>
      </c>
      <c r="O28" s="30">
        <f t="shared" si="5"/>
        <v>-4.508200266055781</v>
      </c>
      <c r="P28" s="5"/>
      <c r="Q28" s="32"/>
    </row>
    <row r="29" spans="1:17" ht="12.75">
      <c r="A29" s="6" t="s">
        <v>16</v>
      </c>
      <c r="B29" s="28" t="s">
        <v>36</v>
      </c>
      <c r="C29" s="62">
        <v>1548514942</v>
      </c>
      <c r="D29" s="63">
        <v>1987714034</v>
      </c>
      <c r="E29" s="64">
        <f t="shared" si="0"/>
        <v>439199092</v>
      </c>
      <c r="F29" s="62">
        <v>1646243216</v>
      </c>
      <c r="G29" s="63">
        <v>1947625192</v>
      </c>
      <c r="H29" s="64">
        <f t="shared" si="1"/>
        <v>301381976</v>
      </c>
      <c r="I29" s="64">
        <v>1977795963</v>
      </c>
      <c r="J29" s="29">
        <f t="shared" si="2"/>
        <v>28.36259955184856</v>
      </c>
      <c r="K29" s="30">
        <f t="shared" si="3"/>
        <v>18.307256975812496</v>
      </c>
      <c r="L29" s="83">
        <v>3241826375</v>
      </c>
      <c r="M29" s="84">
        <v>2638979681</v>
      </c>
      <c r="N29" s="31">
        <f t="shared" si="4"/>
        <v>13.54789063926966</v>
      </c>
      <c r="O29" s="30">
        <f t="shared" si="5"/>
        <v>11.420397745760438</v>
      </c>
      <c r="P29" s="5"/>
      <c r="Q29" s="32"/>
    </row>
    <row r="30" spans="1:17" ht="12.75">
      <c r="A30" s="6" t="s">
        <v>16</v>
      </c>
      <c r="B30" s="28" t="s">
        <v>37</v>
      </c>
      <c r="C30" s="62">
        <v>560825266</v>
      </c>
      <c r="D30" s="63">
        <v>1959956602</v>
      </c>
      <c r="E30" s="64">
        <f t="shared" si="0"/>
        <v>1399131336</v>
      </c>
      <c r="F30" s="62">
        <v>589282001</v>
      </c>
      <c r="G30" s="63">
        <v>1885807737</v>
      </c>
      <c r="H30" s="64">
        <f t="shared" si="1"/>
        <v>1296525736</v>
      </c>
      <c r="I30" s="64">
        <v>2141033351</v>
      </c>
      <c r="J30" s="29">
        <f t="shared" si="2"/>
        <v>249.4772295084152</v>
      </c>
      <c r="K30" s="30">
        <f t="shared" si="3"/>
        <v>220.0178749393026</v>
      </c>
      <c r="L30" s="83">
        <v>3241826375</v>
      </c>
      <c r="M30" s="84">
        <v>2638979681</v>
      </c>
      <c r="N30" s="31">
        <f t="shared" si="4"/>
        <v>43.15873751875438</v>
      </c>
      <c r="O30" s="30">
        <f t="shared" si="5"/>
        <v>49.129811242377656</v>
      </c>
      <c r="P30" s="5"/>
      <c r="Q30" s="32"/>
    </row>
    <row r="31" spans="1:17" ht="12.75">
      <c r="A31" s="6" t="s">
        <v>16</v>
      </c>
      <c r="B31" s="28" t="s">
        <v>38</v>
      </c>
      <c r="C31" s="62">
        <v>3399451058</v>
      </c>
      <c r="D31" s="63">
        <v>3522316622</v>
      </c>
      <c r="E31" s="64">
        <f t="shared" si="0"/>
        <v>122865564</v>
      </c>
      <c r="F31" s="62">
        <v>4191433318</v>
      </c>
      <c r="G31" s="63">
        <v>4342984103</v>
      </c>
      <c r="H31" s="64">
        <f t="shared" si="1"/>
        <v>151550785</v>
      </c>
      <c r="I31" s="64">
        <v>4873526559</v>
      </c>
      <c r="J31" s="29">
        <f t="shared" si="2"/>
        <v>3.6142765965363104</v>
      </c>
      <c r="K31" s="30">
        <f t="shared" si="3"/>
        <v>3.6157269721832184</v>
      </c>
      <c r="L31" s="83">
        <v>3241826375</v>
      </c>
      <c r="M31" s="84">
        <v>2638979681</v>
      </c>
      <c r="N31" s="31">
        <f t="shared" si="4"/>
        <v>3.790010623255541</v>
      </c>
      <c r="O31" s="30">
        <f t="shared" si="5"/>
        <v>5.742779532981179</v>
      </c>
      <c r="P31" s="5"/>
      <c r="Q31" s="32"/>
    </row>
    <row r="32" spans="1:17" ht="12.75">
      <c r="A32" s="6" t="s">
        <v>16</v>
      </c>
      <c r="B32" s="28" t="s">
        <v>39</v>
      </c>
      <c r="C32" s="62">
        <v>6627703452</v>
      </c>
      <c r="D32" s="63">
        <v>7811114909</v>
      </c>
      <c r="E32" s="64">
        <f t="shared" si="0"/>
        <v>1183411457</v>
      </c>
      <c r="F32" s="62">
        <v>6653793476</v>
      </c>
      <c r="G32" s="63">
        <v>7662285149</v>
      </c>
      <c r="H32" s="64">
        <f t="shared" si="1"/>
        <v>1008491673</v>
      </c>
      <c r="I32" s="64">
        <v>6994769606</v>
      </c>
      <c r="J32" s="29">
        <f t="shared" si="2"/>
        <v>17.85552817157034</v>
      </c>
      <c r="K32" s="30">
        <f t="shared" si="3"/>
        <v>15.156642246826477</v>
      </c>
      <c r="L32" s="83">
        <v>3241826375</v>
      </c>
      <c r="M32" s="84">
        <v>2638979681</v>
      </c>
      <c r="N32" s="31">
        <f t="shared" si="4"/>
        <v>36.50446754724796</v>
      </c>
      <c r="O32" s="30">
        <f t="shared" si="5"/>
        <v>38.215211744936504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14229458100</v>
      </c>
      <c r="D33" s="81">
        <v>17471284475</v>
      </c>
      <c r="E33" s="82">
        <f t="shared" si="0"/>
        <v>3241826375</v>
      </c>
      <c r="F33" s="80">
        <v>14978724098</v>
      </c>
      <c r="G33" s="81">
        <v>17617703779</v>
      </c>
      <c r="H33" s="82">
        <f t="shared" si="1"/>
        <v>2638979681</v>
      </c>
      <c r="I33" s="82">
        <v>17886218763</v>
      </c>
      <c r="J33" s="57">
        <f t="shared" si="2"/>
        <v>22.782500585879657</v>
      </c>
      <c r="K33" s="58">
        <f t="shared" si="3"/>
        <v>17.618187395229235</v>
      </c>
      <c r="L33" s="95">
        <v>3241826375</v>
      </c>
      <c r="M33" s="96">
        <v>2638979681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603393877</v>
      </c>
      <c r="D8" s="63">
        <v>597788683</v>
      </c>
      <c r="E8" s="64">
        <f>$D8-$C8</f>
        <v>-5605194</v>
      </c>
      <c r="F8" s="62">
        <v>639597510</v>
      </c>
      <c r="G8" s="63">
        <v>633656006</v>
      </c>
      <c r="H8" s="64">
        <f>$G8-$F8</f>
        <v>-5941504</v>
      </c>
      <c r="I8" s="64">
        <v>671675366</v>
      </c>
      <c r="J8" s="29">
        <f>IF(($C8=0),0,(($E8/$C8)*100))</f>
        <v>-0.9289444612643956</v>
      </c>
      <c r="K8" s="30">
        <f>IF(($F8=0),0,(($H8/$F8)*100))</f>
        <v>-0.9289442043012331</v>
      </c>
      <c r="L8" s="83">
        <v>85777103</v>
      </c>
      <c r="M8" s="84">
        <v>53069037</v>
      </c>
      <c r="N8" s="31">
        <f>IF(($L8=0),0,(($E8/$L8)*100))</f>
        <v>-6.5346039956607065</v>
      </c>
      <c r="O8" s="30">
        <f>IF(($M8=0),0,(($H8/$M8)*100))</f>
        <v>-11.19580142371907</v>
      </c>
      <c r="P8" s="5"/>
      <c r="Q8" s="32"/>
    </row>
    <row r="9" spans="1:17" ht="12.75">
      <c r="A9" s="2" t="s">
        <v>16</v>
      </c>
      <c r="B9" s="28" t="s">
        <v>19</v>
      </c>
      <c r="C9" s="62">
        <v>761982519</v>
      </c>
      <c r="D9" s="63">
        <v>814859708</v>
      </c>
      <c r="E9" s="64">
        <f>$D9-$C9</f>
        <v>52877189</v>
      </c>
      <c r="F9" s="62">
        <v>805085420</v>
      </c>
      <c r="G9" s="63">
        <v>863751290</v>
      </c>
      <c r="H9" s="64">
        <f>$G9-$F9</f>
        <v>58665870</v>
      </c>
      <c r="I9" s="64">
        <v>915576367</v>
      </c>
      <c r="J9" s="29">
        <f>IF(($C9=0),0,(($E9/$C9)*100))</f>
        <v>6.939422845210967</v>
      </c>
      <c r="K9" s="30">
        <f>IF(($F9=0),0,(($H9/$F9)*100))</f>
        <v>7.286912486876237</v>
      </c>
      <c r="L9" s="83">
        <v>85777103</v>
      </c>
      <c r="M9" s="84">
        <v>53069037</v>
      </c>
      <c r="N9" s="31">
        <f>IF(($L9=0),0,(($E9/$L9)*100))</f>
        <v>61.64487625561335</v>
      </c>
      <c r="O9" s="30">
        <f>IF(($M9=0),0,(($H9/$M9)*100))</f>
        <v>110.54632478068143</v>
      </c>
      <c r="P9" s="5"/>
      <c r="Q9" s="32"/>
    </row>
    <row r="10" spans="1:17" ht="12.75">
      <c r="A10" s="2" t="s">
        <v>16</v>
      </c>
      <c r="B10" s="28" t="s">
        <v>20</v>
      </c>
      <c r="C10" s="62">
        <v>483634805</v>
      </c>
      <c r="D10" s="63">
        <v>522139913</v>
      </c>
      <c r="E10" s="64">
        <f aca="true" t="shared" si="0" ref="E10:E33">$D10-$C10</f>
        <v>38505108</v>
      </c>
      <c r="F10" s="62">
        <v>521605544</v>
      </c>
      <c r="G10" s="63">
        <v>521950215</v>
      </c>
      <c r="H10" s="64">
        <f aca="true" t="shared" si="1" ref="H10:H33">$G10-$F10</f>
        <v>344671</v>
      </c>
      <c r="I10" s="64">
        <v>546124629</v>
      </c>
      <c r="J10" s="29">
        <f aca="true" t="shared" si="2" ref="J10:J33">IF(($C10=0),0,(($E10/$C10)*100))</f>
        <v>7.9616081394307425</v>
      </c>
      <c r="K10" s="30">
        <f aca="true" t="shared" si="3" ref="K10:K33">IF(($F10=0),0,(($H10/$F10)*100))</f>
        <v>0.06607886054217246</v>
      </c>
      <c r="L10" s="83">
        <v>85777103</v>
      </c>
      <c r="M10" s="84">
        <v>53069037</v>
      </c>
      <c r="N10" s="31">
        <f aca="true" t="shared" si="4" ref="N10:N33">IF(($L10=0),0,(($E10/$L10)*100))</f>
        <v>44.88972774004736</v>
      </c>
      <c r="O10" s="30">
        <f aca="true" t="shared" si="5" ref="O10:O33">IF(($M10=0),0,(($H10/$M10)*100))</f>
        <v>0.6494766430376341</v>
      </c>
      <c r="P10" s="5"/>
      <c r="Q10" s="32"/>
    </row>
    <row r="11" spans="1:17" ht="16.5">
      <c r="A11" s="6" t="s">
        <v>16</v>
      </c>
      <c r="B11" s="33" t="s">
        <v>21</v>
      </c>
      <c r="C11" s="65">
        <v>1849011201</v>
      </c>
      <c r="D11" s="66">
        <v>1934788304</v>
      </c>
      <c r="E11" s="67">
        <f t="shared" si="0"/>
        <v>85777103</v>
      </c>
      <c r="F11" s="65">
        <v>1966288474</v>
      </c>
      <c r="G11" s="66">
        <v>2019357511</v>
      </c>
      <c r="H11" s="67">
        <f t="shared" si="1"/>
        <v>53069037</v>
      </c>
      <c r="I11" s="67">
        <v>2133376362</v>
      </c>
      <c r="J11" s="34">
        <f t="shared" si="2"/>
        <v>4.639079685055949</v>
      </c>
      <c r="K11" s="35">
        <f t="shared" si="3"/>
        <v>2.6989446208796726</v>
      </c>
      <c r="L11" s="85">
        <v>85777103</v>
      </c>
      <c r="M11" s="86">
        <v>53069037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415682353</v>
      </c>
      <c r="D13" s="63">
        <v>390673916</v>
      </c>
      <c r="E13" s="64">
        <f t="shared" si="0"/>
        <v>-25008437</v>
      </c>
      <c r="F13" s="62">
        <v>441387373</v>
      </c>
      <c r="G13" s="63">
        <v>414261356</v>
      </c>
      <c r="H13" s="64">
        <f t="shared" si="1"/>
        <v>-27126017</v>
      </c>
      <c r="I13" s="64">
        <v>438946039</v>
      </c>
      <c r="J13" s="29">
        <f t="shared" si="2"/>
        <v>-6.01623735516143</v>
      </c>
      <c r="K13" s="30">
        <f t="shared" si="3"/>
        <v>-6.145625964701079</v>
      </c>
      <c r="L13" s="83">
        <v>-48505891</v>
      </c>
      <c r="M13" s="84">
        <v>-20927475</v>
      </c>
      <c r="N13" s="31">
        <f t="shared" si="4"/>
        <v>51.5575252498712</v>
      </c>
      <c r="O13" s="30">
        <f t="shared" si="5"/>
        <v>129.6191585463607</v>
      </c>
      <c r="P13" s="5"/>
      <c r="Q13" s="32"/>
    </row>
    <row r="14" spans="1:17" ht="12.75">
      <c r="A14" s="2" t="s">
        <v>16</v>
      </c>
      <c r="B14" s="28" t="s">
        <v>24</v>
      </c>
      <c r="C14" s="62">
        <v>500198682</v>
      </c>
      <c r="D14" s="63">
        <v>482371472</v>
      </c>
      <c r="E14" s="64">
        <f t="shared" si="0"/>
        <v>-17827210</v>
      </c>
      <c r="F14" s="62">
        <v>528009951</v>
      </c>
      <c r="G14" s="63">
        <v>511313761</v>
      </c>
      <c r="H14" s="64">
        <f t="shared" si="1"/>
        <v>-16696190</v>
      </c>
      <c r="I14" s="64">
        <v>541992587</v>
      </c>
      <c r="J14" s="29">
        <f t="shared" si="2"/>
        <v>-3.564025784458184</v>
      </c>
      <c r="K14" s="30">
        <f t="shared" si="3"/>
        <v>-3.1620976022097738</v>
      </c>
      <c r="L14" s="83">
        <v>-48505891</v>
      </c>
      <c r="M14" s="84">
        <v>-20927475</v>
      </c>
      <c r="N14" s="31">
        <f t="shared" si="4"/>
        <v>36.75266989735329</v>
      </c>
      <c r="O14" s="30">
        <f t="shared" si="5"/>
        <v>79.7811967282245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-48505891</v>
      </c>
      <c r="M15" s="84">
        <v>-20927475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343657306</v>
      </c>
      <c r="D16" s="63">
        <v>389046006</v>
      </c>
      <c r="E16" s="64">
        <f t="shared" si="0"/>
        <v>45388700</v>
      </c>
      <c r="F16" s="62">
        <v>364276744</v>
      </c>
      <c r="G16" s="63">
        <v>412388766</v>
      </c>
      <c r="H16" s="64">
        <f t="shared" si="1"/>
        <v>48112022</v>
      </c>
      <c r="I16" s="64">
        <v>437132092</v>
      </c>
      <c r="J16" s="29">
        <f t="shared" si="2"/>
        <v>13.207546939217407</v>
      </c>
      <c r="K16" s="30">
        <f t="shared" si="3"/>
        <v>13.207546952269894</v>
      </c>
      <c r="L16" s="83">
        <v>-48505891</v>
      </c>
      <c r="M16" s="84">
        <v>-20927475</v>
      </c>
      <c r="N16" s="31">
        <f t="shared" si="4"/>
        <v>-93.5735826396839</v>
      </c>
      <c r="O16" s="30">
        <f t="shared" si="5"/>
        <v>-229.89883872755792</v>
      </c>
      <c r="P16" s="5"/>
      <c r="Q16" s="32"/>
    </row>
    <row r="17" spans="1:17" ht="12.75">
      <c r="A17" s="2" t="s">
        <v>16</v>
      </c>
      <c r="B17" s="28" t="s">
        <v>26</v>
      </c>
      <c r="C17" s="62">
        <v>690443201</v>
      </c>
      <c r="D17" s="63">
        <v>639384257</v>
      </c>
      <c r="E17" s="64">
        <f t="shared" si="0"/>
        <v>-51058944</v>
      </c>
      <c r="F17" s="62">
        <v>721230989</v>
      </c>
      <c r="G17" s="63">
        <v>696013699</v>
      </c>
      <c r="H17" s="64">
        <f t="shared" si="1"/>
        <v>-25217290</v>
      </c>
      <c r="I17" s="64">
        <v>726175094</v>
      </c>
      <c r="J17" s="41">
        <f t="shared" si="2"/>
        <v>-7.395096935714484</v>
      </c>
      <c r="K17" s="30">
        <f t="shared" si="3"/>
        <v>-3.496423529300126</v>
      </c>
      <c r="L17" s="87">
        <v>-48505891</v>
      </c>
      <c r="M17" s="84">
        <v>-20927475</v>
      </c>
      <c r="N17" s="31">
        <f t="shared" si="4"/>
        <v>105.26338749245943</v>
      </c>
      <c r="O17" s="30">
        <f t="shared" si="5"/>
        <v>120.49848345297272</v>
      </c>
      <c r="P17" s="5"/>
      <c r="Q17" s="32"/>
    </row>
    <row r="18" spans="1:17" ht="16.5">
      <c r="A18" s="2" t="s">
        <v>16</v>
      </c>
      <c r="B18" s="33" t="s">
        <v>27</v>
      </c>
      <c r="C18" s="65">
        <v>1949981542</v>
      </c>
      <c r="D18" s="66">
        <v>1901475651</v>
      </c>
      <c r="E18" s="67">
        <f t="shared" si="0"/>
        <v>-48505891</v>
      </c>
      <c r="F18" s="65">
        <v>2054905057</v>
      </c>
      <c r="G18" s="66">
        <v>2033977582</v>
      </c>
      <c r="H18" s="67">
        <f t="shared" si="1"/>
        <v>-20927475</v>
      </c>
      <c r="I18" s="67">
        <v>2144245812</v>
      </c>
      <c r="J18" s="42">
        <f t="shared" si="2"/>
        <v>-2.4875051355742523</v>
      </c>
      <c r="K18" s="35">
        <f t="shared" si="3"/>
        <v>-1.018415664933565</v>
      </c>
      <c r="L18" s="88">
        <v>-48505891</v>
      </c>
      <c r="M18" s="86">
        <v>-20927475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-100970341</v>
      </c>
      <c r="D19" s="72">
        <v>33312653</v>
      </c>
      <c r="E19" s="73">
        <f t="shared" si="0"/>
        <v>134282994</v>
      </c>
      <c r="F19" s="74">
        <v>-88616583</v>
      </c>
      <c r="G19" s="75">
        <v>-14620071</v>
      </c>
      <c r="H19" s="76">
        <f t="shared" si="1"/>
        <v>73996512</v>
      </c>
      <c r="I19" s="76">
        <v>-10869450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19793050</v>
      </c>
      <c r="M22" s="84">
        <v>-4558000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19793050</v>
      </c>
      <c r="M23" s="84">
        <v>-4558000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127959200</v>
      </c>
      <c r="D24" s="63">
        <v>147752250</v>
      </c>
      <c r="E24" s="64">
        <f t="shared" si="0"/>
        <v>19793050</v>
      </c>
      <c r="F24" s="62">
        <v>133842600</v>
      </c>
      <c r="G24" s="63">
        <v>129284600</v>
      </c>
      <c r="H24" s="64">
        <f t="shared" si="1"/>
        <v>-4558000</v>
      </c>
      <c r="I24" s="64">
        <v>135149300</v>
      </c>
      <c r="J24" s="29">
        <f t="shared" si="2"/>
        <v>15.468250817448062</v>
      </c>
      <c r="K24" s="30">
        <f t="shared" si="3"/>
        <v>-3.4054927205538448</v>
      </c>
      <c r="L24" s="83">
        <v>19793050</v>
      </c>
      <c r="M24" s="84">
        <v>-4558000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19793050</v>
      </c>
      <c r="M25" s="84">
        <v>-4558000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127959200</v>
      </c>
      <c r="D26" s="66">
        <v>147752250</v>
      </c>
      <c r="E26" s="67">
        <f t="shared" si="0"/>
        <v>19793050</v>
      </c>
      <c r="F26" s="65">
        <v>133842600</v>
      </c>
      <c r="G26" s="66">
        <v>129284600</v>
      </c>
      <c r="H26" s="67">
        <f t="shared" si="1"/>
        <v>-4558000</v>
      </c>
      <c r="I26" s="67">
        <v>135149300</v>
      </c>
      <c r="J26" s="42">
        <f t="shared" si="2"/>
        <v>15.468250817448062</v>
      </c>
      <c r="K26" s="35">
        <f t="shared" si="3"/>
        <v>-3.4054927205538448</v>
      </c>
      <c r="L26" s="88">
        <v>19793050</v>
      </c>
      <c r="M26" s="86">
        <v>-4558000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61500000</v>
      </c>
      <c r="D28" s="63">
        <v>46000000</v>
      </c>
      <c r="E28" s="64">
        <f t="shared" si="0"/>
        <v>-15500000</v>
      </c>
      <c r="F28" s="62">
        <v>65420000</v>
      </c>
      <c r="G28" s="63">
        <v>40420000</v>
      </c>
      <c r="H28" s="64">
        <f t="shared" si="1"/>
        <v>-25000000</v>
      </c>
      <c r="I28" s="64">
        <v>40806000</v>
      </c>
      <c r="J28" s="29">
        <f t="shared" si="2"/>
        <v>-25.203252032520325</v>
      </c>
      <c r="K28" s="30">
        <f t="shared" si="3"/>
        <v>-38.21461326811373</v>
      </c>
      <c r="L28" s="83">
        <v>5486450</v>
      </c>
      <c r="M28" s="84">
        <v>-20592856</v>
      </c>
      <c r="N28" s="31">
        <f t="shared" si="4"/>
        <v>-282.51419405991123</v>
      </c>
      <c r="O28" s="30">
        <f t="shared" si="5"/>
        <v>121.40132480895316</v>
      </c>
      <c r="P28" s="5"/>
      <c r="Q28" s="32"/>
    </row>
    <row r="29" spans="1:17" ht="12.75">
      <c r="A29" s="6" t="s">
        <v>16</v>
      </c>
      <c r="B29" s="28" t="s">
        <v>36</v>
      </c>
      <c r="C29" s="62">
        <v>20000000</v>
      </c>
      <c r="D29" s="63">
        <v>5000000</v>
      </c>
      <c r="E29" s="64">
        <f t="shared" si="0"/>
        <v>-15000000</v>
      </c>
      <c r="F29" s="62">
        <v>20000000</v>
      </c>
      <c r="G29" s="63">
        <v>0</v>
      </c>
      <c r="H29" s="64">
        <f t="shared" si="1"/>
        <v>-20000000</v>
      </c>
      <c r="I29" s="64">
        <v>0</v>
      </c>
      <c r="J29" s="29">
        <f t="shared" si="2"/>
        <v>-75</v>
      </c>
      <c r="K29" s="30">
        <f t="shared" si="3"/>
        <v>-100</v>
      </c>
      <c r="L29" s="83">
        <v>5486450</v>
      </c>
      <c r="M29" s="84">
        <v>-20592856</v>
      </c>
      <c r="N29" s="31">
        <f t="shared" si="4"/>
        <v>-273.4008329612044</v>
      </c>
      <c r="O29" s="30">
        <f t="shared" si="5"/>
        <v>97.12105984716253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5486450</v>
      </c>
      <c r="M30" s="84">
        <v>-20592856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37050000</v>
      </c>
      <c r="D31" s="63">
        <v>38191260</v>
      </c>
      <c r="E31" s="64">
        <f t="shared" si="0"/>
        <v>1141260</v>
      </c>
      <c r="F31" s="62">
        <v>39650000</v>
      </c>
      <c r="G31" s="63">
        <v>0</v>
      </c>
      <c r="H31" s="64">
        <f t="shared" si="1"/>
        <v>-39650000</v>
      </c>
      <c r="I31" s="64">
        <v>0</v>
      </c>
      <c r="J31" s="29">
        <f t="shared" si="2"/>
        <v>3.080323886639676</v>
      </c>
      <c r="K31" s="30">
        <f t="shared" si="3"/>
        <v>-100</v>
      </c>
      <c r="L31" s="83">
        <v>5486450</v>
      </c>
      <c r="M31" s="84">
        <v>-20592856</v>
      </c>
      <c r="N31" s="31">
        <f t="shared" si="4"/>
        <v>20.80142897502028</v>
      </c>
      <c r="O31" s="30">
        <f t="shared" si="5"/>
        <v>192.5425011469997</v>
      </c>
      <c r="P31" s="5"/>
      <c r="Q31" s="32"/>
    </row>
    <row r="32" spans="1:17" ht="12.75">
      <c r="A32" s="6" t="s">
        <v>16</v>
      </c>
      <c r="B32" s="28" t="s">
        <v>39</v>
      </c>
      <c r="C32" s="62">
        <v>10956800</v>
      </c>
      <c r="D32" s="63">
        <v>45801990</v>
      </c>
      <c r="E32" s="64">
        <f t="shared" si="0"/>
        <v>34845190</v>
      </c>
      <c r="F32" s="62">
        <v>10325456</v>
      </c>
      <c r="G32" s="63">
        <v>74382600</v>
      </c>
      <c r="H32" s="64">
        <f t="shared" si="1"/>
        <v>64057144</v>
      </c>
      <c r="I32" s="64">
        <v>77599300</v>
      </c>
      <c r="J32" s="29">
        <f t="shared" si="2"/>
        <v>318.02341924649534</v>
      </c>
      <c r="K32" s="30">
        <f t="shared" si="3"/>
        <v>620.3807754350025</v>
      </c>
      <c r="L32" s="83">
        <v>5486450</v>
      </c>
      <c r="M32" s="84">
        <v>-20592856</v>
      </c>
      <c r="N32" s="31">
        <f t="shared" si="4"/>
        <v>635.1135980460954</v>
      </c>
      <c r="O32" s="30">
        <f t="shared" si="5"/>
        <v>-311.0648858031154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129506800</v>
      </c>
      <c r="D33" s="81">
        <v>134993250</v>
      </c>
      <c r="E33" s="82">
        <f t="shared" si="0"/>
        <v>5486450</v>
      </c>
      <c r="F33" s="80">
        <v>135395456</v>
      </c>
      <c r="G33" s="81">
        <v>114802600</v>
      </c>
      <c r="H33" s="82">
        <f t="shared" si="1"/>
        <v>-20592856</v>
      </c>
      <c r="I33" s="82">
        <v>118405300</v>
      </c>
      <c r="J33" s="57">
        <f t="shared" si="2"/>
        <v>4.236418473778983</v>
      </c>
      <c r="K33" s="58">
        <f t="shared" si="3"/>
        <v>-15.209414413434969</v>
      </c>
      <c r="L33" s="95">
        <v>5486450</v>
      </c>
      <c r="M33" s="96">
        <v>-20592856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266234464</v>
      </c>
      <c r="D8" s="63">
        <v>332330000</v>
      </c>
      <c r="E8" s="64">
        <f>$D8-$C8</f>
        <v>66095536</v>
      </c>
      <c r="F8" s="62">
        <v>292857910</v>
      </c>
      <c r="G8" s="63">
        <v>352270000</v>
      </c>
      <c r="H8" s="64">
        <f>$G8-$F8</f>
        <v>59412090</v>
      </c>
      <c r="I8" s="64">
        <v>373406001</v>
      </c>
      <c r="J8" s="29">
        <f>IF(($C8=0),0,(($E8/$C8)*100))</f>
        <v>24.82606309001377</v>
      </c>
      <c r="K8" s="30">
        <f>IF(($F8=0),0,(($H8/$F8)*100))</f>
        <v>20.28700197990213</v>
      </c>
      <c r="L8" s="83">
        <v>142580681</v>
      </c>
      <c r="M8" s="84">
        <v>94757209</v>
      </c>
      <c r="N8" s="31">
        <f>IF(($L8=0),0,(($E8/$L8)*100))</f>
        <v>46.35658599498483</v>
      </c>
      <c r="O8" s="30">
        <f>IF(($M8=0),0,(($H8/$M8)*100))</f>
        <v>62.69928233112058</v>
      </c>
      <c r="P8" s="5"/>
      <c r="Q8" s="32"/>
    </row>
    <row r="9" spans="1:17" ht="12.75">
      <c r="A9" s="2" t="s">
        <v>16</v>
      </c>
      <c r="B9" s="28" t="s">
        <v>19</v>
      </c>
      <c r="C9" s="62">
        <v>1282108138</v>
      </c>
      <c r="D9" s="63">
        <v>1331537124</v>
      </c>
      <c r="E9" s="64">
        <f>$D9-$C9</f>
        <v>49428986</v>
      </c>
      <c r="F9" s="62">
        <v>1362786159</v>
      </c>
      <c r="G9" s="63">
        <v>1419341231</v>
      </c>
      <c r="H9" s="64">
        <f>$G9-$F9</f>
        <v>56555072</v>
      </c>
      <c r="I9" s="64">
        <v>1504502044</v>
      </c>
      <c r="J9" s="29">
        <f>IF(($C9=0),0,(($E9/$C9)*100))</f>
        <v>3.8552899349898673</v>
      </c>
      <c r="K9" s="30">
        <f>IF(($F9=0),0,(($H9/$F9)*100))</f>
        <v>4.14995937744918</v>
      </c>
      <c r="L9" s="83">
        <v>142580681</v>
      </c>
      <c r="M9" s="84">
        <v>94757209</v>
      </c>
      <c r="N9" s="31">
        <f>IF(($L9=0),0,(($E9/$L9)*100))</f>
        <v>34.66737965713602</v>
      </c>
      <c r="O9" s="30">
        <f>IF(($M9=0),0,(($H9/$M9)*100))</f>
        <v>59.68418930532241</v>
      </c>
      <c r="P9" s="5"/>
      <c r="Q9" s="32"/>
    </row>
    <row r="10" spans="1:17" ht="12.75">
      <c r="A10" s="2" t="s">
        <v>16</v>
      </c>
      <c r="B10" s="28" t="s">
        <v>20</v>
      </c>
      <c r="C10" s="62">
        <v>496027672</v>
      </c>
      <c r="D10" s="63">
        <v>523083831</v>
      </c>
      <c r="E10" s="64">
        <f aca="true" t="shared" si="0" ref="E10:E33">$D10-$C10</f>
        <v>27056159</v>
      </c>
      <c r="F10" s="62">
        <v>539624932</v>
      </c>
      <c r="G10" s="63">
        <v>518414979</v>
      </c>
      <c r="H10" s="64">
        <f aca="true" t="shared" si="1" ref="H10:H33">$G10-$F10</f>
        <v>-21209953</v>
      </c>
      <c r="I10" s="64">
        <v>530966671</v>
      </c>
      <c r="J10" s="29">
        <f aca="true" t="shared" si="2" ref="J10:J33">IF(($C10=0),0,(($E10/$C10)*100))</f>
        <v>5.45456645410702</v>
      </c>
      <c r="K10" s="30">
        <f aca="true" t="shared" si="3" ref="K10:K33">IF(($F10=0),0,(($H10/$F10)*100))</f>
        <v>-3.9304990822773918</v>
      </c>
      <c r="L10" s="83">
        <v>142580681</v>
      </c>
      <c r="M10" s="84">
        <v>94757209</v>
      </c>
      <c r="N10" s="31">
        <f aca="true" t="shared" si="4" ref="N10:N33">IF(($L10=0),0,(($E10/$L10)*100))</f>
        <v>18.97603434787915</v>
      </c>
      <c r="O10" s="30">
        <f aca="true" t="shared" si="5" ref="O10:O33">IF(($M10=0),0,(($H10/$M10)*100))</f>
        <v>-22.383471636442987</v>
      </c>
      <c r="P10" s="5"/>
      <c r="Q10" s="32"/>
    </row>
    <row r="11" spans="1:17" ht="16.5">
      <c r="A11" s="6" t="s">
        <v>16</v>
      </c>
      <c r="B11" s="33" t="s">
        <v>21</v>
      </c>
      <c r="C11" s="65">
        <v>2044370274</v>
      </c>
      <c r="D11" s="66">
        <v>2186950955</v>
      </c>
      <c r="E11" s="67">
        <f t="shared" si="0"/>
        <v>142580681</v>
      </c>
      <c r="F11" s="65">
        <v>2195269001</v>
      </c>
      <c r="G11" s="66">
        <v>2290026210</v>
      </c>
      <c r="H11" s="67">
        <f t="shared" si="1"/>
        <v>94757209</v>
      </c>
      <c r="I11" s="67">
        <v>2408874716</v>
      </c>
      <c r="J11" s="34">
        <f t="shared" si="2"/>
        <v>6.97430806998713</v>
      </c>
      <c r="K11" s="35">
        <f t="shared" si="3"/>
        <v>4.316428144197167</v>
      </c>
      <c r="L11" s="85">
        <v>142580681</v>
      </c>
      <c r="M11" s="86">
        <v>94757209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606088188</v>
      </c>
      <c r="D13" s="63">
        <v>571514569</v>
      </c>
      <c r="E13" s="64">
        <f t="shared" si="0"/>
        <v>-34573619</v>
      </c>
      <c r="F13" s="62">
        <v>644863259</v>
      </c>
      <c r="G13" s="63">
        <v>600090283</v>
      </c>
      <c r="H13" s="64">
        <f t="shared" si="1"/>
        <v>-44772976</v>
      </c>
      <c r="I13" s="64">
        <v>642096625</v>
      </c>
      <c r="J13" s="29">
        <f t="shared" si="2"/>
        <v>-5.70438752718276</v>
      </c>
      <c r="K13" s="30">
        <f t="shared" si="3"/>
        <v>-6.943018597373681</v>
      </c>
      <c r="L13" s="83">
        <v>-32248838</v>
      </c>
      <c r="M13" s="84">
        <v>-81297948</v>
      </c>
      <c r="N13" s="31">
        <f t="shared" si="4"/>
        <v>107.20888299913318</v>
      </c>
      <c r="O13" s="30">
        <f t="shared" si="5"/>
        <v>55.07270121996191</v>
      </c>
      <c r="P13" s="5"/>
      <c r="Q13" s="32"/>
    </row>
    <row r="14" spans="1:17" ht="12.75">
      <c r="A14" s="2" t="s">
        <v>16</v>
      </c>
      <c r="B14" s="28" t="s">
        <v>24</v>
      </c>
      <c r="C14" s="62">
        <v>252675384</v>
      </c>
      <c r="D14" s="63">
        <v>228476863</v>
      </c>
      <c r="E14" s="64">
        <f t="shared" si="0"/>
        <v>-24198521</v>
      </c>
      <c r="F14" s="62">
        <v>268846611</v>
      </c>
      <c r="G14" s="63">
        <v>235331169</v>
      </c>
      <c r="H14" s="64">
        <f t="shared" si="1"/>
        <v>-33515442</v>
      </c>
      <c r="I14" s="64">
        <v>240037793</v>
      </c>
      <c r="J14" s="29">
        <f t="shared" si="2"/>
        <v>-9.576920639012465</v>
      </c>
      <c r="K14" s="30">
        <f t="shared" si="3"/>
        <v>-12.466380690214466</v>
      </c>
      <c r="L14" s="83">
        <v>-32248838</v>
      </c>
      <c r="M14" s="84">
        <v>-81297948</v>
      </c>
      <c r="N14" s="31">
        <f t="shared" si="4"/>
        <v>75.03687729771845</v>
      </c>
      <c r="O14" s="30">
        <f t="shared" si="5"/>
        <v>41.22544642824195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-32248838</v>
      </c>
      <c r="M15" s="84">
        <v>-81297948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591568796</v>
      </c>
      <c r="D16" s="63">
        <v>589344853</v>
      </c>
      <c r="E16" s="64">
        <f t="shared" si="0"/>
        <v>-2223943</v>
      </c>
      <c r="F16" s="62">
        <v>629429199</v>
      </c>
      <c r="G16" s="63">
        <v>612918647</v>
      </c>
      <c r="H16" s="64">
        <f t="shared" si="1"/>
        <v>-16510552</v>
      </c>
      <c r="I16" s="64">
        <v>643564579</v>
      </c>
      <c r="J16" s="29">
        <f t="shared" si="2"/>
        <v>-0.3759398763149096</v>
      </c>
      <c r="K16" s="30">
        <f t="shared" si="3"/>
        <v>-2.6230991549535663</v>
      </c>
      <c r="L16" s="83">
        <v>-32248838</v>
      </c>
      <c r="M16" s="84">
        <v>-81297948</v>
      </c>
      <c r="N16" s="31">
        <f t="shared" si="4"/>
        <v>6.896195763704727</v>
      </c>
      <c r="O16" s="30">
        <f t="shared" si="5"/>
        <v>20.30869463027529</v>
      </c>
      <c r="P16" s="5"/>
      <c r="Q16" s="32"/>
    </row>
    <row r="17" spans="1:17" ht="12.75">
      <c r="A17" s="2" t="s">
        <v>16</v>
      </c>
      <c r="B17" s="28" t="s">
        <v>26</v>
      </c>
      <c r="C17" s="62">
        <v>768483263</v>
      </c>
      <c r="D17" s="63">
        <v>797230508</v>
      </c>
      <c r="E17" s="64">
        <f t="shared" si="0"/>
        <v>28747245</v>
      </c>
      <c r="F17" s="62">
        <v>817603259</v>
      </c>
      <c r="G17" s="63">
        <v>831104281</v>
      </c>
      <c r="H17" s="64">
        <f t="shared" si="1"/>
        <v>13501022</v>
      </c>
      <c r="I17" s="64">
        <v>869987207</v>
      </c>
      <c r="J17" s="41">
        <f t="shared" si="2"/>
        <v>3.74077698033093</v>
      </c>
      <c r="K17" s="30">
        <f t="shared" si="3"/>
        <v>1.6512925861514944</v>
      </c>
      <c r="L17" s="87">
        <v>-32248838</v>
      </c>
      <c r="M17" s="84">
        <v>-81297948</v>
      </c>
      <c r="N17" s="31">
        <f t="shared" si="4"/>
        <v>-89.14195606055635</v>
      </c>
      <c r="O17" s="30">
        <f t="shared" si="5"/>
        <v>-16.606842278479157</v>
      </c>
      <c r="P17" s="5"/>
      <c r="Q17" s="32"/>
    </row>
    <row r="18" spans="1:17" ht="16.5">
      <c r="A18" s="2" t="s">
        <v>16</v>
      </c>
      <c r="B18" s="33" t="s">
        <v>27</v>
      </c>
      <c r="C18" s="65">
        <v>2218815631</v>
      </c>
      <c r="D18" s="66">
        <v>2186566793</v>
      </c>
      <c r="E18" s="67">
        <f t="shared" si="0"/>
        <v>-32248838</v>
      </c>
      <c r="F18" s="65">
        <v>2360742328</v>
      </c>
      <c r="G18" s="66">
        <v>2279444380</v>
      </c>
      <c r="H18" s="67">
        <f t="shared" si="1"/>
        <v>-81297948</v>
      </c>
      <c r="I18" s="67">
        <v>2395686204</v>
      </c>
      <c r="J18" s="42">
        <f t="shared" si="2"/>
        <v>-1.4534257623498776</v>
      </c>
      <c r="K18" s="35">
        <f t="shared" si="3"/>
        <v>-3.443745089658934</v>
      </c>
      <c r="L18" s="88">
        <v>-32248838</v>
      </c>
      <c r="M18" s="86">
        <v>-81297948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-174445357</v>
      </c>
      <c r="D19" s="72">
        <v>384162</v>
      </c>
      <c r="E19" s="73">
        <f t="shared" si="0"/>
        <v>174829519</v>
      </c>
      <c r="F19" s="74">
        <v>-165473327</v>
      </c>
      <c r="G19" s="75">
        <v>10581830</v>
      </c>
      <c r="H19" s="76">
        <f t="shared" si="1"/>
        <v>176055157</v>
      </c>
      <c r="I19" s="76">
        <v>13188512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-7203450</v>
      </c>
      <c r="M22" s="84">
        <v>-95132100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42000000</v>
      </c>
      <c r="D23" s="63">
        <v>15220000</v>
      </c>
      <c r="E23" s="64">
        <f t="shared" si="0"/>
        <v>-26780000</v>
      </c>
      <c r="F23" s="62">
        <v>42000000</v>
      </c>
      <c r="G23" s="63">
        <v>0</v>
      </c>
      <c r="H23" s="64">
        <f t="shared" si="1"/>
        <v>-42000000</v>
      </c>
      <c r="I23" s="64">
        <v>0</v>
      </c>
      <c r="J23" s="29">
        <f t="shared" si="2"/>
        <v>-63.761904761904766</v>
      </c>
      <c r="K23" s="30">
        <f t="shared" si="3"/>
        <v>-100</v>
      </c>
      <c r="L23" s="83">
        <v>-7203450</v>
      </c>
      <c r="M23" s="84">
        <v>-95132100</v>
      </c>
      <c r="N23" s="31">
        <f t="shared" si="4"/>
        <v>371.76630642261694</v>
      </c>
      <c r="O23" s="30">
        <f t="shared" si="5"/>
        <v>44.149135780667095</v>
      </c>
      <c r="P23" s="5"/>
      <c r="Q23" s="32"/>
    </row>
    <row r="24" spans="1:17" ht="12.75">
      <c r="A24" s="6" t="s">
        <v>16</v>
      </c>
      <c r="B24" s="28" t="s">
        <v>32</v>
      </c>
      <c r="C24" s="62">
        <v>158623450</v>
      </c>
      <c r="D24" s="63">
        <v>178200000</v>
      </c>
      <c r="E24" s="64">
        <f t="shared" si="0"/>
        <v>19576550</v>
      </c>
      <c r="F24" s="62">
        <v>194557100</v>
      </c>
      <c r="G24" s="63">
        <v>141425000</v>
      </c>
      <c r="H24" s="64">
        <f t="shared" si="1"/>
        <v>-53132100</v>
      </c>
      <c r="I24" s="64">
        <v>140186000</v>
      </c>
      <c r="J24" s="29">
        <f t="shared" si="2"/>
        <v>12.341523274143892</v>
      </c>
      <c r="K24" s="30">
        <f t="shared" si="3"/>
        <v>-27.30925779629733</v>
      </c>
      <c r="L24" s="83">
        <v>-7203450</v>
      </c>
      <c r="M24" s="84">
        <v>-95132100</v>
      </c>
      <c r="N24" s="31">
        <f t="shared" si="4"/>
        <v>-271.76630642261694</v>
      </c>
      <c r="O24" s="30">
        <f t="shared" si="5"/>
        <v>55.850864219332905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-7203450</v>
      </c>
      <c r="M25" s="84">
        <v>-95132100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200623450</v>
      </c>
      <c r="D26" s="66">
        <v>193420000</v>
      </c>
      <c r="E26" s="67">
        <f t="shared" si="0"/>
        <v>-7203450</v>
      </c>
      <c r="F26" s="65">
        <v>236557100</v>
      </c>
      <c r="G26" s="66">
        <v>141425000</v>
      </c>
      <c r="H26" s="67">
        <f t="shared" si="1"/>
        <v>-95132100</v>
      </c>
      <c r="I26" s="67">
        <v>140186000</v>
      </c>
      <c r="J26" s="42">
        <f t="shared" si="2"/>
        <v>-3.5905324128360867</v>
      </c>
      <c r="K26" s="35">
        <f t="shared" si="3"/>
        <v>-40.21527994720937</v>
      </c>
      <c r="L26" s="88">
        <v>-7203450</v>
      </c>
      <c r="M26" s="86">
        <v>-95132100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67000000</v>
      </c>
      <c r="D28" s="63">
        <v>59950000</v>
      </c>
      <c r="E28" s="64">
        <f t="shared" si="0"/>
        <v>-7050000</v>
      </c>
      <c r="F28" s="62">
        <v>98360000</v>
      </c>
      <c r="G28" s="63">
        <v>1228000</v>
      </c>
      <c r="H28" s="64">
        <f t="shared" si="1"/>
        <v>-97132000</v>
      </c>
      <c r="I28" s="64">
        <v>4185900</v>
      </c>
      <c r="J28" s="29">
        <f t="shared" si="2"/>
        <v>-10.522388059701493</v>
      </c>
      <c r="K28" s="30">
        <f t="shared" si="3"/>
        <v>-98.75152501016673</v>
      </c>
      <c r="L28" s="83">
        <v>-7203450</v>
      </c>
      <c r="M28" s="84">
        <v>-95132100</v>
      </c>
      <c r="N28" s="31">
        <f t="shared" si="4"/>
        <v>97.8697707348562</v>
      </c>
      <c r="O28" s="30">
        <f t="shared" si="5"/>
        <v>102.10223468208943</v>
      </c>
      <c r="P28" s="5"/>
      <c r="Q28" s="32"/>
    </row>
    <row r="29" spans="1:17" ht="12.75">
      <c r="A29" s="6" t="s">
        <v>16</v>
      </c>
      <c r="B29" s="28" t="s">
        <v>36</v>
      </c>
      <c r="C29" s="62">
        <v>47000000</v>
      </c>
      <c r="D29" s="63">
        <v>23700000</v>
      </c>
      <c r="E29" s="64">
        <f t="shared" si="0"/>
        <v>-23300000</v>
      </c>
      <c r="F29" s="62">
        <v>49000000</v>
      </c>
      <c r="G29" s="63">
        <v>44000000</v>
      </c>
      <c r="H29" s="64">
        <f t="shared" si="1"/>
        <v>-5000000</v>
      </c>
      <c r="I29" s="64">
        <v>35000000</v>
      </c>
      <c r="J29" s="29">
        <f t="shared" si="2"/>
        <v>-49.57446808510638</v>
      </c>
      <c r="K29" s="30">
        <f t="shared" si="3"/>
        <v>-10.204081632653061</v>
      </c>
      <c r="L29" s="83">
        <v>-7203450</v>
      </c>
      <c r="M29" s="84">
        <v>-95132100</v>
      </c>
      <c r="N29" s="31">
        <f t="shared" si="4"/>
        <v>323.45612171945385</v>
      </c>
      <c r="O29" s="30">
        <f t="shared" si="5"/>
        <v>5.255849497698463</v>
      </c>
      <c r="P29" s="5"/>
      <c r="Q29" s="32"/>
    </row>
    <row r="30" spans="1:17" ht="12.75">
      <c r="A30" s="6" t="s">
        <v>16</v>
      </c>
      <c r="B30" s="28" t="s">
        <v>37</v>
      </c>
      <c r="C30" s="62">
        <v>10000000</v>
      </c>
      <c r="D30" s="63">
        <v>10000000</v>
      </c>
      <c r="E30" s="64">
        <f t="shared" si="0"/>
        <v>0</v>
      </c>
      <c r="F30" s="62">
        <v>15000000</v>
      </c>
      <c r="G30" s="63">
        <v>0</v>
      </c>
      <c r="H30" s="64">
        <f t="shared" si="1"/>
        <v>-15000000</v>
      </c>
      <c r="I30" s="64">
        <v>0</v>
      </c>
      <c r="J30" s="29">
        <f t="shared" si="2"/>
        <v>0</v>
      </c>
      <c r="K30" s="30">
        <f t="shared" si="3"/>
        <v>-100</v>
      </c>
      <c r="L30" s="83">
        <v>-7203450</v>
      </c>
      <c r="M30" s="84">
        <v>-95132100</v>
      </c>
      <c r="N30" s="31">
        <f t="shared" si="4"/>
        <v>0</v>
      </c>
      <c r="O30" s="30">
        <f t="shared" si="5"/>
        <v>15.76754849309539</v>
      </c>
      <c r="P30" s="5"/>
      <c r="Q30" s="32"/>
    </row>
    <row r="31" spans="1:17" ht="12.75">
      <c r="A31" s="6" t="s">
        <v>16</v>
      </c>
      <c r="B31" s="28" t="s">
        <v>38</v>
      </c>
      <c r="C31" s="62">
        <v>52500000</v>
      </c>
      <c r="D31" s="63">
        <v>40500000</v>
      </c>
      <c r="E31" s="64">
        <f t="shared" si="0"/>
        <v>-12000000</v>
      </c>
      <c r="F31" s="62">
        <v>58000000</v>
      </c>
      <c r="G31" s="63">
        <v>64630000</v>
      </c>
      <c r="H31" s="64">
        <f t="shared" si="1"/>
        <v>6630000</v>
      </c>
      <c r="I31" s="64">
        <v>80000000</v>
      </c>
      <c r="J31" s="29">
        <f t="shared" si="2"/>
        <v>-22.857142857142858</v>
      </c>
      <c r="K31" s="30">
        <f t="shared" si="3"/>
        <v>11.431034482758621</v>
      </c>
      <c r="L31" s="83">
        <v>-7203450</v>
      </c>
      <c r="M31" s="84">
        <v>-95132100</v>
      </c>
      <c r="N31" s="31">
        <f t="shared" si="4"/>
        <v>166.58684380401058</v>
      </c>
      <c r="O31" s="30">
        <f t="shared" si="5"/>
        <v>-6.969256433948162</v>
      </c>
      <c r="P31" s="5"/>
      <c r="Q31" s="32"/>
    </row>
    <row r="32" spans="1:17" ht="12.75">
      <c r="A32" s="6" t="s">
        <v>16</v>
      </c>
      <c r="B32" s="28" t="s">
        <v>39</v>
      </c>
      <c r="C32" s="62">
        <v>24123450</v>
      </c>
      <c r="D32" s="63">
        <v>59270000</v>
      </c>
      <c r="E32" s="64">
        <f t="shared" si="0"/>
        <v>35146550</v>
      </c>
      <c r="F32" s="62">
        <v>16197100</v>
      </c>
      <c r="G32" s="63">
        <v>31567000</v>
      </c>
      <c r="H32" s="64">
        <f t="shared" si="1"/>
        <v>15369900</v>
      </c>
      <c r="I32" s="64">
        <v>21000100</v>
      </c>
      <c r="J32" s="29">
        <f t="shared" si="2"/>
        <v>145.69454203275237</v>
      </c>
      <c r="K32" s="30">
        <f t="shared" si="3"/>
        <v>94.89291292885763</v>
      </c>
      <c r="L32" s="83">
        <v>-7203450</v>
      </c>
      <c r="M32" s="84">
        <v>-95132100</v>
      </c>
      <c r="N32" s="31">
        <f t="shared" si="4"/>
        <v>-487.91273625832065</v>
      </c>
      <c r="O32" s="30">
        <f t="shared" si="5"/>
        <v>-16.15637623893512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200623450</v>
      </c>
      <c r="D33" s="81">
        <v>193420000</v>
      </c>
      <c r="E33" s="82">
        <f t="shared" si="0"/>
        <v>-7203450</v>
      </c>
      <c r="F33" s="80">
        <v>236557100</v>
      </c>
      <c r="G33" s="81">
        <v>141425000</v>
      </c>
      <c r="H33" s="82">
        <f t="shared" si="1"/>
        <v>-95132100</v>
      </c>
      <c r="I33" s="82">
        <v>140186000</v>
      </c>
      <c r="J33" s="57">
        <f t="shared" si="2"/>
        <v>-3.5905324128360867</v>
      </c>
      <c r="K33" s="58">
        <f t="shared" si="3"/>
        <v>-40.21527994720937</v>
      </c>
      <c r="L33" s="95">
        <v>-7203450</v>
      </c>
      <c r="M33" s="96">
        <v>-95132100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-1257</v>
      </c>
      <c r="M8" s="84">
        <v>789383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-1257</v>
      </c>
      <c r="M9" s="84">
        <v>789383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245623699</v>
      </c>
      <c r="D10" s="63">
        <v>245622442</v>
      </c>
      <c r="E10" s="64">
        <f aca="true" t="shared" si="0" ref="E10:E33">$D10-$C10</f>
        <v>-1257</v>
      </c>
      <c r="F10" s="62">
        <v>253126850</v>
      </c>
      <c r="G10" s="63">
        <v>253916233</v>
      </c>
      <c r="H10" s="64">
        <f aca="true" t="shared" si="1" ref="H10:H33">$G10-$F10</f>
        <v>789383</v>
      </c>
      <c r="I10" s="64">
        <v>245622442</v>
      </c>
      <c r="J10" s="29">
        <f aca="true" t="shared" si="2" ref="J10:J33">IF(($C10=0),0,(($E10/$C10)*100))</f>
        <v>-0.0005117584358177099</v>
      </c>
      <c r="K10" s="30">
        <f aca="true" t="shared" si="3" ref="K10:K33">IF(($F10=0),0,(($H10/$F10)*100))</f>
        <v>0.31185273312570355</v>
      </c>
      <c r="L10" s="83">
        <v>-1257</v>
      </c>
      <c r="M10" s="84">
        <v>789383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245623699</v>
      </c>
      <c r="D11" s="66">
        <v>245622442</v>
      </c>
      <c r="E11" s="67">
        <f t="shared" si="0"/>
        <v>-1257</v>
      </c>
      <c r="F11" s="65">
        <v>253126850</v>
      </c>
      <c r="G11" s="66">
        <v>253916233</v>
      </c>
      <c r="H11" s="67">
        <f t="shared" si="1"/>
        <v>789383</v>
      </c>
      <c r="I11" s="67">
        <v>245622442</v>
      </c>
      <c r="J11" s="34">
        <f t="shared" si="2"/>
        <v>-0.0005117584358177099</v>
      </c>
      <c r="K11" s="35">
        <f t="shared" si="3"/>
        <v>0.31185273312570355</v>
      </c>
      <c r="L11" s="85">
        <v>-1257</v>
      </c>
      <c r="M11" s="86">
        <v>789383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0</v>
      </c>
      <c r="D13" s="63">
        <v>192978430</v>
      </c>
      <c r="E13" s="64">
        <f t="shared" si="0"/>
        <v>192978430</v>
      </c>
      <c r="F13" s="62">
        <v>211083523</v>
      </c>
      <c r="G13" s="63">
        <v>206486920</v>
      </c>
      <c r="H13" s="64">
        <f t="shared" si="1"/>
        <v>-4596603</v>
      </c>
      <c r="I13" s="64">
        <v>192978430</v>
      </c>
      <c r="J13" s="29">
        <f t="shared" si="2"/>
        <v>0</v>
      </c>
      <c r="K13" s="30">
        <f t="shared" si="3"/>
        <v>-2.1776228360562278</v>
      </c>
      <c r="L13" s="83">
        <v>219957645</v>
      </c>
      <c r="M13" s="84">
        <v>25343535</v>
      </c>
      <c r="N13" s="31">
        <f t="shared" si="4"/>
        <v>87.73435903989608</v>
      </c>
      <c r="O13" s="30">
        <f t="shared" si="5"/>
        <v>-18.13718173096216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219957645</v>
      </c>
      <c r="M14" s="84">
        <v>25343535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219957645</v>
      </c>
      <c r="M15" s="84">
        <v>25343535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219957645</v>
      </c>
      <c r="M16" s="84">
        <v>25343535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67178828</v>
      </c>
      <c r="D17" s="63">
        <v>94158043</v>
      </c>
      <c r="E17" s="64">
        <f t="shared" si="0"/>
        <v>26979215</v>
      </c>
      <c r="F17" s="62">
        <v>68155270</v>
      </c>
      <c r="G17" s="63">
        <v>98095408</v>
      </c>
      <c r="H17" s="64">
        <f t="shared" si="1"/>
        <v>29940138</v>
      </c>
      <c r="I17" s="64">
        <v>94158043</v>
      </c>
      <c r="J17" s="41">
        <f t="shared" si="2"/>
        <v>40.16029425223078</v>
      </c>
      <c r="K17" s="30">
        <f t="shared" si="3"/>
        <v>43.92930730081474</v>
      </c>
      <c r="L17" s="87">
        <v>219957645</v>
      </c>
      <c r="M17" s="84">
        <v>25343535</v>
      </c>
      <c r="N17" s="31">
        <f t="shared" si="4"/>
        <v>12.265640960103932</v>
      </c>
      <c r="O17" s="30">
        <f t="shared" si="5"/>
        <v>118.13718173096215</v>
      </c>
      <c r="P17" s="5"/>
      <c r="Q17" s="32"/>
    </row>
    <row r="18" spans="1:17" ht="16.5">
      <c r="A18" s="2" t="s">
        <v>16</v>
      </c>
      <c r="B18" s="33" t="s">
        <v>27</v>
      </c>
      <c r="C18" s="65">
        <v>67178828</v>
      </c>
      <c r="D18" s="66">
        <v>287136473</v>
      </c>
      <c r="E18" s="67">
        <f t="shared" si="0"/>
        <v>219957645</v>
      </c>
      <c r="F18" s="65">
        <v>279238793</v>
      </c>
      <c r="G18" s="66">
        <v>304582328</v>
      </c>
      <c r="H18" s="67">
        <f t="shared" si="1"/>
        <v>25343535</v>
      </c>
      <c r="I18" s="67">
        <v>287136473</v>
      </c>
      <c r="J18" s="42">
        <f t="shared" si="2"/>
        <v>327.4210812370826</v>
      </c>
      <c r="K18" s="35">
        <f t="shared" si="3"/>
        <v>9.07593630803296</v>
      </c>
      <c r="L18" s="88">
        <v>219957645</v>
      </c>
      <c r="M18" s="86">
        <v>25343535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178444871</v>
      </c>
      <c r="D19" s="72">
        <v>-41514031</v>
      </c>
      <c r="E19" s="73">
        <f t="shared" si="0"/>
        <v>-219958902</v>
      </c>
      <c r="F19" s="74">
        <v>-26111943</v>
      </c>
      <c r="G19" s="75">
        <v>-50666095</v>
      </c>
      <c r="H19" s="76">
        <f t="shared" si="1"/>
        <v>-24554152</v>
      </c>
      <c r="I19" s="76">
        <v>-41514031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/>
      <c r="M22" s="84"/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/>
      <c r="M23" s="84"/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0</v>
      </c>
      <c r="E24" s="64">
        <f t="shared" si="0"/>
        <v>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/>
      <c r="M24" s="84"/>
      <c r="N24" s="31">
        <f t="shared" si="4"/>
        <v>0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/>
      <c r="M25" s="84"/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0</v>
      </c>
      <c r="D26" s="66">
        <v>0</v>
      </c>
      <c r="E26" s="67">
        <f t="shared" si="0"/>
        <v>0</v>
      </c>
      <c r="F26" s="65">
        <v>0</v>
      </c>
      <c r="G26" s="66">
        <v>0</v>
      </c>
      <c r="H26" s="67">
        <f t="shared" si="1"/>
        <v>0</v>
      </c>
      <c r="I26" s="67">
        <v>0</v>
      </c>
      <c r="J26" s="42">
        <f t="shared" si="2"/>
        <v>0</v>
      </c>
      <c r="K26" s="35">
        <f t="shared" si="3"/>
        <v>0</v>
      </c>
      <c r="L26" s="88"/>
      <c r="M26" s="86"/>
      <c r="N26" s="36">
        <f t="shared" si="4"/>
        <v>0</v>
      </c>
      <c r="O26" s="35">
        <f t="shared" si="5"/>
        <v>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/>
      <c r="M28" s="84"/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/>
      <c r="M29" s="84"/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/>
      <c r="M30" s="84"/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/>
      <c r="M31" s="84"/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0</v>
      </c>
      <c r="E32" s="64">
        <f t="shared" si="0"/>
        <v>0</v>
      </c>
      <c r="F32" s="62">
        <v>0</v>
      </c>
      <c r="G32" s="63">
        <v>0</v>
      </c>
      <c r="H32" s="64">
        <f t="shared" si="1"/>
        <v>0</v>
      </c>
      <c r="I32" s="64">
        <v>0</v>
      </c>
      <c r="J32" s="29">
        <f t="shared" si="2"/>
        <v>0</v>
      </c>
      <c r="K32" s="30">
        <f t="shared" si="3"/>
        <v>0</v>
      </c>
      <c r="L32" s="83"/>
      <c r="M32" s="84"/>
      <c r="N32" s="31">
        <f t="shared" si="4"/>
        <v>0</v>
      </c>
      <c r="O32" s="30">
        <f t="shared" si="5"/>
        <v>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0</v>
      </c>
      <c r="D33" s="81">
        <v>0</v>
      </c>
      <c r="E33" s="82">
        <f t="shared" si="0"/>
        <v>0</v>
      </c>
      <c r="F33" s="80">
        <v>0</v>
      </c>
      <c r="G33" s="81">
        <v>0</v>
      </c>
      <c r="H33" s="82">
        <f t="shared" si="1"/>
        <v>0</v>
      </c>
      <c r="I33" s="82">
        <v>0</v>
      </c>
      <c r="J33" s="57">
        <f t="shared" si="2"/>
        <v>0</v>
      </c>
      <c r="K33" s="58">
        <f t="shared" si="3"/>
        <v>0</v>
      </c>
      <c r="L33" s="95"/>
      <c r="M33" s="96"/>
      <c r="N33" s="59">
        <f t="shared" si="4"/>
        <v>0</v>
      </c>
      <c r="O33" s="58">
        <f t="shared" si="5"/>
        <v>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6422940215</v>
      </c>
      <c r="D8" s="63">
        <v>6681352036</v>
      </c>
      <c r="E8" s="64">
        <f>$D8-$C8</f>
        <v>258411821</v>
      </c>
      <c r="F8" s="62">
        <v>6718395467</v>
      </c>
      <c r="G8" s="63">
        <v>6961968825</v>
      </c>
      <c r="H8" s="64">
        <f>$G8-$F8</f>
        <v>243573358</v>
      </c>
      <c r="I8" s="64">
        <v>7268295459</v>
      </c>
      <c r="J8" s="29">
        <f>IF(($C8=0),0,(($E8/$C8)*100))</f>
        <v>4.023263682207573</v>
      </c>
      <c r="K8" s="30">
        <f>IF(($F8=0),0,(($H8/$F8)*100))</f>
        <v>3.625469194190858</v>
      </c>
      <c r="L8" s="83">
        <v>-2127867463</v>
      </c>
      <c r="M8" s="84">
        <v>-2735283768</v>
      </c>
      <c r="N8" s="31">
        <f>IF(($L8=0),0,(($E8/$L8)*100))</f>
        <v>-12.144169009270668</v>
      </c>
      <c r="O8" s="30">
        <f>IF(($M8=0),0,(($H8/$M8)*100))</f>
        <v>-8.904866136726184</v>
      </c>
      <c r="P8" s="5"/>
      <c r="Q8" s="32"/>
    </row>
    <row r="9" spans="1:17" ht="12.75">
      <c r="A9" s="2" t="s">
        <v>16</v>
      </c>
      <c r="B9" s="28" t="s">
        <v>19</v>
      </c>
      <c r="C9" s="62">
        <v>28285905477</v>
      </c>
      <c r="D9" s="63">
        <v>26557357613</v>
      </c>
      <c r="E9" s="64">
        <f>$D9-$C9</f>
        <v>-1728547864</v>
      </c>
      <c r="F9" s="62">
        <v>30861400584</v>
      </c>
      <c r="G9" s="63">
        <v>28900599404</v>
      </c>
      <c r="H9" s="64">
        <f>$G9-$F9</f>
        <v>-1960801180</v>
      </c>
      <c r="I9" s="64">
        <v>31450297841</v>
      </c>
      <c r="J9" s="29">
        <f>IF(($C9=0),0,(($E9/$C9)*100))</f>
        <v>-6.110986496103251</v>
      </c>
      <c r="K9" s="30">
        <f>IF(($F9=0),0,(($H9/$F9)*100))</f>
        <v>-6.353571590709242</v>
      </c>
      <c r="L9" s="83">
        <v>-2127867463</v>
      </c>
      <c r="M9" s="84">
        <v>-2735283768</v>
      </c>
      <c r="N9" s="31">
        <f>IF(($L9=0),0,(($E9/$L9)*100))</f>
        <v>81.23381244633468</v>
      </c>
      <c r="O9" s="30">
        <f>IF(($M9=0),0,(($H9/$M9)*100))</f>
        <v>71.68547566944798</v>
      </c>
      <c r="P9" s="5"/>
      <c r="Q9" s="32"/>
    </row>
    <row r="10" spans="1:17" ht="12.75">
      <c r="A10" s="2" t="s">
        <v>16</v>
      </c>
      <c r="B10" s="28" t="s">
        <v>20</v>
      </c>
      <c r="C10" s="62">
        <v>10354646225</v>
      </c>
      <c r="D10" s="63">
        <v>9696914805</v>
      </c>
      <c r="E10" s="64">
        <f aca="true" t="shared" si="0" ref="E10:E33">$D10-$C10</f>
        <v>-657731420</v>
      </c>
      <c r="F10" s="62">
        <v>11253079299</v>
      </c>
      <c r="G10" s="63">
        <v>10235023353</v>
      </c>
      <c r="H10" s="64">
        <f aca="true" t="shared" si="1" ref="H10:H33">$G10-$F10</f>
        <v>-1018055946</v>
      </c>
      <c r="I10" s="64">
        <v>10554514998</v>
      </c>
      <c r="J10" s="29">
        <f aca="true" t="shared" si="2" ref="J10:J33">IF(($C10=0),0,(($E10/$C10)*100))</f>
        <v>-6.352041447944303</v>
      </c>
      <c r="K10" s="30">
        <f aca="true" t="shared" si="3" ref="K10:K33">IF(($F10=0),0,(($H10/$F10)*100))</f>
        <v>-9.046909907499444</v>
      </c>
      <c r="L10" s="83">
        <v>-2127867463</v>
      </c>
      <c r="M10" s="84">
        <v>-2735283768</v>
      </c>
      <c r="N10" s="31">
        <f aca="true" t="shared" si="4" ref="N10:N33">IF(($L10=0),0,(($E10/$L10)*100))</f>
        <v>30.910356562935988</v>
      </c>
      <c r="O10" s="30">
        <f aca="true" t="shared" si="5" ref="O10:O33">IF(($M10=0),0,(($H10/$M10)*100))</f>
        <v>37.2193904672782</v>
      </c>
      <c r="P10" s="5"/>
      <c r="Q10" s="32"/>
    </row>
    <row r="11" spans="1:17" ht="16.5">
      <c r="A11" s="6" t="s">
        <v>16</v>
      </c>
      <c r="B11" s="33" t="s">
        <v>21</v>
      </c>
      <c r="C11" s="65">
        <v>45063491917</v>
      </c>
      <c r="D11" s="66">
        <v>42935624454</v>
      </c>
      <c r="E11" s="67">
        <f t="shared" si="0"/>
        <v>-2127867463</v>
      </c>
      <c r="F11" s="65">
        <v>48832875350</v>
      </c>
      <c r="G11" s="66">
        <v>46097591582</v>
      </c>
      <c r="H11" s="67">
        <f t="shared" si="1"/>
        <v>-2735283768</v>
      </c>
      <c r="I11" s="67">
        <v>49273108298</v>
      </c>
      <c r="J11" s="34">
        <f t="shared" si="2"/>
        <v>-4.72193203961913</v>
      </c>
      <c r="K11" s="35">
        <f t="shared" si="3"/>
        <v>-5.601316220671818</v>
      </c>
      <c r="L11" s="85">
        <v>-2127867463</v>
      </c>
      <c r="M11" s="86">
        <v>-2735283768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10589143831</v>
      </c>
      <c r="D13" s="63">
        <v>10261652212</v>
      </c>
      <c r="E13" s="64">
        <f t="shared" si="0"/>
        <v>-327491619</v>
      </c>
      <c r="F13" s="62">
        <v>11484774776</v>
      </c>
      <c r="G13" s="63">
        <v>11109632676</v>
      </c>
      <c r="H13" s="64">
        <f t="shared" si="1"/>
        <v>-375142100</v>
      </c>
      <c r="I13" s="64">
        <v>11777798128</v>
      </c>
      <c r="J13" s="29">
        <f t="shared" si="2"/>
        <v>-3.0927110276966827</v>
      </c>
      <c r="K13" s="30">
        <f t="shared" si="3"/>
        <v>-3.2664297499672625</v>
      </c>
      <c r="L13" s="83">
        <v>-2501392076</v>
      </c>
      <c r="M13" s="84">
        <v>-3118408820</v>
      </c>
      <c r="N13" s="31">
        <f t="shared" si="4"/>
        <v>13.092374527854705</v>
      </c>
      <c r="O13" s="30">
        <f t="shared" si="5"/>
        <v>12.02992043871913</v>
      </c>
      <c r="P13" s="5"/>
      <c r="Q13" s="32"/>
    </row>
    <row r="14" spans="1:17" ht="12.75">
      <c r="A14" s="2" t="s">
        <v>16</v>
      </c>
      <c r="B14" s="28" t="s">
        <v>24</v>
      </c>
      <c r="C14" s="62">
        <v>3386998276</v>
      </c>
      <c r="D14" s="63">
        <v>3386510775</v>
      </c>
      <c r="E14" s="64">
        <f t="shared" si="0"/>
        <v>-487501</v>
      </c>
      <c r="F14" s="62">
        <v>3525024372</v>
      </c>
      <c r="G14" s="63">
        <v>3539291128</v>
      </c>
      <c r="H14" s="64">
        <f t="shared" si="1"/>
        <v>14266756</v>
      </c>
      <c r="I14" s="64">
        <v>3624808534</v>
      </c>
      <c r="J14" s="29">
        <f t="shared" si="2"/>
        <v>-0.014393305230014235</v>
      </c>
      <c r="K14" s="30">
        <f t="shared" si="3"/>
        <v>0.40472786836096236</v>
      </c>
      <c r="L14" s="83">
        <v>-2501392076</v>
      </c>
      <c r="M14" s="84">
        <v>-3118408820</v>
      </c>
      <c r="N14" s="31">
        <f t="shared" si="4"/>
        <v>0.0194891878277462</v>
      </c>
      <c r="O14" s="30">
        <f t="shared" si="5"/>
        <v>-0.45750114316313406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-2501392076</v>
      </c>
      <c r="M15" s="84">
        <v>-3118408820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13413439018</v>
      </c>
      <c r="D16" s="63">
        <v>14224084756</v>
      </c>
      <c r="E16" s="64">
        <f t="shared" si="0"/>
        <v>810645738</v>
      </c>
      <c r="F16" s="62">
        <v>14338966311</v>
      </c>
      <c r="G16" s="63">
        <v>15490028299</v>
      </c>
      <c r="H16" s="64">
        <f t="shared" si="1"/>
        <v>1151061988</v>
      </c>
      <c r="I16" s="64">
        <v>16868640817</v>
      </c>
      <c r="J16" s="29">
        <f t="shared" si="2"/>
        <v>6.043533928265256</v>
      </c>
      <c r="K16" s="30">
        <f t="shared" si="3"/>
        <v>8.027510233544339</v>
      </c>
      <c r="L16" s="83">
        <v>-2501392076</v>
      </c>
      <c r="M16" s="84">
        <v>-3118408820</v>
      </c>
      <c r="N16" s="31">
        <f t="shared" si="4"/>
        <v>-32.40778388073857</v>
      </c>
      <c r="O16" s="30">
        <f t="shared" si="5"/>
        <v>-36.91183723627359</v>
      </c>
      <c r="P16" s="5"/>
      <c r="Q16" s="32"/>
    </row>
    <row r="17" spans="1:17" ht="12.75">
      <c r="A17" s="2" t="s">
        <v>16</v>
      </c>
      <c r="B17" s="28" t="s">
        <v>26</v>
      </c>
      <c r="C17" s="62">
        <v>17789195905</v>
      </c>
      <c r="D17" s="63">
        <v>14805137211</v>
      </c>
      <c r="E17" s="64">
        <f t="shared" si="0"/>
        <v>-2984058694</v>
      </c>
      <c r="F17" s="62">
        <v>19598431875</v>
      </c>
      <c r="G17" s="63">
        <v>15689836411</v>
      </c>
      <c r="H17" s="64">
        <f t="shared" si="1"/>
        <v>-3908595464</v>
      </c>
      <c r="I17" s="64">
        <v>16721243118</v>
      </c>
      <c r="J17" s="41">
        <f t="shared" si="2"/>
        <v>-16.77455636519958</v>
      </c>
      <c r="K17" s="30">
        <f t="shared" si="3"/>
        <v>-19.943409191762186</v>
      </c>
      <c r="L17" s="87">
        <v>-2501392076</v>
      </c>
      <c r="M17" s="84">
        <v>-3118408820</v>
      </c>
      <c r="N17" s="31">
        <f t="shared" si="4"/>
        <v>119.29592016505612</v>
      </c>
      <c r="O17" s="30">
        <f t="shared" si="5"/>
        <v>125.3394179407176</v>
      </c>
      <c r="P17" s="5"/>
      <c r="Q17" s="32"/>
    </row>
    <row r="18" spans="1:17" ht="16.5">
      <c r="A18" s="2" t="s">
        <v>16</v>
      </c>
      <c r="B18" s="33" t="s">
        <v>27</v>
      </c>
      <c r="C18" s="65">
        <v>45178777030</v>
      </c>
      <c r="D18" s="66">
        <v>42677384954</v>
      </c>
      <c r="E18" s="67">
        <f t="shared" si="0"/>
        <v>-2501392076</v>
      </c>
      <c r="F18" s="65">
        <v>48947197334</v>
      </c>
      <c r="G18" s="66">
        <v>45828788514</v>
      </c>
      <c r="H18" s="67">
        <f t="shared" si="1"/>
        <v>-3118408820</v>
      </c>
      <c r="I18" s="67">
        <v>48992490597</v>
      </c>
      <c r="J18" s="42">
        <f t="shared" si="2"/>
        <v>-5.536652916343893</v>
      </c>
      <c r="K18" s="35">
        <f t="shared" si="3"/>
        <v>-6.370965019142928</v>
      </c>
      <c r="L18" s="88">
        <v>-2501392076</v>
      </c>
      <c r="M18" s="86">
        <v>-3118408820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-115285113</v>
      </c>
      <c r="D19" s="72">
        <v>258239500</v>
      </c>
      <c r="E19" s="73">
        <f t="shared" si="0"/>
        <v>373524613</v>
      </c>
      <c r="F19" s="74">
        <v>-114321984</v>
      </c>
      <c r="G19" s="75">
        <v>268803068</v>
      </c>
      <c r="H19" s="76">
        <f t="shared" si="1"/>
        <v>383125052</v>
      </c>
      <c r="I19" s="76">
        <v>280617701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1724523796</v>
      </c>
      <c r="D22" s="63">
        <v>1496613309</v>
      </c>
      <c r="E22" s="64">
        <f t="shared" si="0"/>
        <v>-227910487</v>
      </c>
      <c r="F22" s="62">
        <v>1721645436</v>
      </c>
      <c r="G22" s="63">
        <v>1342596355</v>
      </c>
      <c r="H22" s="64">
        <f t="shared" si="1"/>
        <v>-379049081</v>
      </c>
      <c r="I22" s="64">
        <v>1311097133</v>
      </c>
      <c r="J22" s="29">
        <f t="shared" si="2"/>
        <v>-13.215850516451788</v>
      </c>
      <c r="K22" s="30">
        <f t="shared" si="3"/>
        <v>-22.016675040864804</v>
      </c>
      <c r="L22" s="83">
        <v>-460603758</v>
      </c>
      <c r="M22" s="84">
        <v>-482779160</v>
      </c>
      <c r="N22" s="31">
        <f t="shared" si="4"/>
        <v>49.48081361507259</v>
      </c>
      <c r="O22" s="30">
        <f t="shared" si="5"/>
        <v>78.51396920281314</v>
      </c>
      <c r="P22" s="5"/>
      <c r="Q22" s="32"/>
    </row>
    <row r="23" spans="1:17" ht="12.75">
      <c r="A23" s="6" t="s">
        <v>16</v>
      </c>
      <c r="B23" s="28" t="s">
        <v>31</v>
      </c>
      <c r="C23" s="62">
        <v>799552427</v>
      </c>
      <c r="D23" s="63">
        <v>437637799</v>
      </c>
      <c r="E23" s="64">
        <f t="shared" si="0"/>
        <v>-361914628</v>
      </c>
      <c r="F23" s="62">
        <v>852784233</v>
      </c>
      <c r="G23" s="63">
        <v>495893373</v>
      </c>
      <c r="H23" s="64">
        <f t="shared" si="1"/>
        <v>-356890860</v>
      </c>
      <c r="I23" s="64">
        <v>551108056</v>
      </c>
      <c r="J23" s="29">
        <f t="shared" si="2"/>
        <v>-45.264652545417135</v>
      </c>
      <c r="K23" s="30">
        <f t="shared" si="3"/>
        <v>-41.85007721642527</v>
      </c>
      <c r="L23" s="83">
        <v>-460603758</v>
      </c>
      <c r="M23" s="84">
        <v>-482779160</v>
      </c>
      <c r="N23" s="31">
        <f t="shared" si="4"/>
        <v>78.57396335007756</v>
      </c>
      <c r="O23" s="30">
        <f t="shared" si="5"/>
        <v>73.92424726866835</v>
      </c>
      <c r="P23" s="5"/>
      <c r="Q23" s="32"/>
    </row>
    <row r="24" spans="1:17" ht="12.75">
      <c r="A24" s="6" t="s">
        <v>16</v>
      </c>
      <c r="B24" s="28" t="s">
        <v>32</v>
      </c>
      <c r="C24" s="62">
        <v>2018163119</v>
      </c>
      <c r="D24" s="63">
        <v>2147384476</v>
      </c>
      <c r="E24" s="64">
        <f t="shared" si="0"/>
        <v>129221357</v>
      </c>
      <c r="F24" s="62">
        <v>1946213664</v>
      </c>
      <c r="G24" s="63">
        <v>2199374445</v>
      </c>
      <c r="H24" s="64">
        <f t="shared" si="1"/>
        <v>253160781</v>
      </c>
      <c r="I24" s="64">
        <v>2248629346</v>
      </c>
      <c r="J24" s="29">
        <f t="shared" si="2"/>
        <v>6.4029193568867315</v>
      </c>
      <c r="K24" s="30">
        <f t="shared" si="3"/>
        <v>13.00786165891393</v>
      </c>
      <c r="L24" s="83">
        <v>-460603758</v>
      </c>
      <c r="M24" s="84">
        <v>-482779160</v>
      </c>
      <c r="N24" s="31">
        <f t="shared" si="4"/>
        <v>-28.054776965150165</v>
      </c>
      <c r="O24" s="30">
        <f t="shared" si="5"/>
        <v>-52.43821647148149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-460603758</v>
      </c>
      <c r="M25" s="84">
        <v>-482779160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4542239342</v>
      </c>
      <c r="D26" s="66">
        <v>4081635584</v>
      </c>
      <c r="E26" s="67">
        <f t="shared" si="0"/>
        <v>-460603758</v>
      </c>
      <c r="F26" s="65">
        <v>4520643333</v>
      </c>
      <c r="G26" s="66">
        <v>4037864173</v>
      </c>
      <c r="H26" s="67">
        <f t="shared" si="1"/>
        <v>-482779160</v>
      </c>
      <c r="I26" s="67">
        <v>4110834535</v>
      </c>
      <c r="J26" s="42">
        <f t="shared" si="2"/>
        <v>-10.140455474043577</v>
      </c>
      <c r="K26" s="35">
        <f t="shared" si="3"/>
        <v>-10.679434859985227</v>
      </c>
      <c r="L26" s="88">
        <v>-460603758</v>
      </c>
      <c r="M26" s="86">
        <v>-482779160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679750000</v>
      </c>
      <c r="D28" s="63">
        <v>598433272</v>
      </c>
      <c r="E28" s="64">
        <f t="shared" si="0"/>
        <v>-81316728</v>
      </c>
      <c r="F28" s="62">
        <v>528217593</v>
      </c>
      <c r="G28" s="63">
        <v>426500000</v>
      </c>
      <c r="H28" s="64">
        <f t="shared" si="1"/>
        <v>-101717593</v>
      </c>
      <c r="I28" s="64">
        <v>459000000</v>
      </c>
      <c r="J28" s="29">
        <f t="shared" si="2"/>
        <v>-11.962740419271793</v>
      </c>
      <c r="K28" s="30">
        <f t="shared" si="3"/>
        <v>-19.256759780055262</v>
      </c>
      <c r="L28" s="83">
        <v>-460603758</v>
      </c>
      <c r="M28" s="84">
        <v>-482779160</v>
      </c>
      <c r="N28" s="31">
        <f t="shared" si="4"/>
        <v>17.654377887207772</v>
      </c>
      <c r="O28" s="30">
        <f t="shared" si="5"/>
        <v>21.06917643255355</v>
      </c>
      <c r="P28" s="5"/>
      <c r="Q28" s="32"/>
    </row>
    <row r="29" spans="1:17" ht="12.75">
      <c r="A29" s="6" t="s">
        <v>16</v>
      </c>
      <c r="B29" s="28" t="s">
        <v>36</v>
      </c>
      <c r="C29" s="62">
        <v>376285600</v>
      </c>
      <c r="D29" s="63">
        <v>345449784</v>
      </c>
      <c r="E29" s="64">
        <f t="shared" si="0"/>
        <v>-30835816</v>
      </c>
      <c r="F29" s="62">
        <v>420237600</v>
      </c>
      <c r="G29" s="63">
        <v>376675000</v>
      </c>
      <c r="H29" s="64">
        <f t="shared" si="1"/>
        <v>-43562600</v>
      </c>
      <c r="I29" s="64">
        <v>378650000</v>
      </c>
      <c r="J29" s="29">
        <f t="shared" si="2"/>
        <v>-8.194790340103369</v>
      </c>
      <c r="K29" s="30">
        <f t="shared" si="3"/>
        <v>-10.366183321054566</v>
      </c>
      <c r="L29" s="83">
        <v>-460603758</v>
      </c>
      <c r="M29" s="84">
        <v>-482779160</v>
      </c>
      <c r="N29" s="31">
        <f t="shared" si="4"/>
        <v>6.694651414459367</v>
      </c>
      <c r="O29" s="30">
        <f t="shared" si="5"/>
        <v>9.023297525932977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-460603758</v>
      </c>
      <c r="M30" s="84">
        <v>-482779160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605362304</v>
      </c>
      <c r="D31" s="63">
        <v>554958794</v>
      </c>
      <c r="E31" s="64">
        <f t="shared" si="0"/>
        <v>-50403510</v>
      </c>
      <c r="F31" s="62">
        <v>630096000</v>
      </c>
      <c r="G31" s="63">
        <v>577169940</v>
      </c>
      <c r="H31" s="64">
        <f t="shared" si="1"/>
        <v>-52926060</v>
      </c>
      <c r="I31" s="64">
        <v>546362253</v>
      </c>
      <c r="J31" s="29">
        <f t="shared" si="2"/>
        <v>-8.326172552693336</v>
      </c>
      <c r="K31" s="30">
        <f t="shared" si="3"/>
        <v>-8.399681953226175</v>
      </c>
      <c r="L31" s="83">
        <v>-460603758</v>
      </c>
      <c r="M31" s="84">
        <v>-482779160</v>
      </c>
      <c r="N31" s="31">
        <f t="shared" si="4"/>
        <v>10.942922007162608</v>
      </c>
      <c r="O31" s="30">
        <f t="shared" si="5"/>
        <v>10.962788866031417</v>
      </c>
      <c r="P31" s="5"/>
      <c r="Q31" s="32"/>
    </row>
    <row r="32" spans="1:17" ht="12.75">
      <c r="A32" s="6" t="s">
        <v>16</v>
      </c>
      <c r="B32" s="28" t="s">
        <v>39</v>
      </c>
      <c r="C32" s="62">
        <v>2880841438</v>
      </c>
      <c r="D32" s="63">
        <v>2582793734</v>
      </c>
      <c r="E32" s="64">
        <f t="shared" si="0"/>
        <v>-298047704</v>
      </c>
      <c r="F32" s="62">
        <v>2942092140</v>
      </c>
      <c r="G32" s="63">
        <v>2657519233</v>
      </c>
      <c r="H32" s="64">
        <f t="shared" si="1"/>
        <v>-284572907</v>
      </c>
      <c r="I32" s="64">
        <v>2726822282</v>
      </c>
      <c r="J32" s="29">
        <f t="shared" si="2"/>
        <v>-10.34585590406243</v>
      </c>
      <c r="K32" s="30">
        <f t="shared" si="3"/>
        <v>-9.672467531897217</v>
      </c>
      <c r="L32" s="83">
        <v>-460603758</v>
      </c>
      <c r="M32" s="84">
        <v>-482779160</v>
      </c>
      <c r="N32" s="31">
        <f t="shared" si="4"/>
        <v>64.70804869117025</v>
      </c>
      <c r="O32" s="30">
        <f t="shared" si="5"/>
        <v>58.944737175482054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4542239342</v>
      </c>
      <c r="D33" s="81">
        <v>4081635584</v>
      </c>
      <c r="E33" s="82">
        <f t="shared" si="0"/>
        <v>-460603758</v>
      </c>
      <c r="F33" s="80">
        <v>4520643333</v>
      </c>
      <c r="G33" s="81">
        <v>4037864173</v>
      </c>
      <c r="H33" s="82">
        <f t="shared" si="1"/>
        <v>-482779160</v>
      </c>
      <c r="I33" s="82">
        <v>4110834535</v>
      </c>
      <c r="J33" s="57">
        <f t="shared" si="2"/>
        <v>-10.140455474043577</v>
      </c>
      <c r="K33" s="58">
        <f t="shared" si="3"/>
        <v>-10.679434859985227</v>
      </c>
      <c r="L33" s="95">
        <v>-460603758</v>
      </c>
      <c r="M33" s="96">
        <v>-482779160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13796493000</v>
      </c>
      <c r="D8" s="63">
        <v>13479332640</v>
      </c>
      <c r="E8" s="64">
        <f>$D8-$C8</f>
        <v>-317160360</v>
      </c>
      <c r="F8" s="62">
        <v>14417335744</v>
      </c>
      <c r="G8" s="63">
        <v>14072423277</v>
      </c>
      <c r="H8" s="64">
        <f>$G8-$F8</f>
        <v>-344912467</v>
      </c>
      <c r="I8" s="64">
        <v>14705682324</v>
      </c>
      <c r="J8" s="29">
        <f>IF(($C8=0),0,(($E8/$C8)*100))</f>
        <v>-2.2988476854226647</v>
      </c>
      <c r="K8" s="30">
        <f>IF(($F8=0),0,(($H8/$F8)*100))</f>
        <v>-2.392345389775228</v>
      </c>
      <c r="L8" s="83">
        <v>-7269107019</v>
      </c>
      <c r="M8" s="84">
        <v>-7293665964</v>
      </c>
      <c r="N8" s="31">
        <f>IF(($L8=0),0,(($E8/$L8)*100))</f>
        <v>4.363126848607482</v>
      </c>
      <c r="O8" s="30">
        <f>IF(($M8=0),0,(($H8/$M8)*100))</f>
        <v>4.728931496210758</v>
      </c>
      <c r="P8" s="5"/>
      <c r="Q8" s="32"/>
    </row>
    <row r="9" spans="1:17" ht="12.75">
      <c r="A9" s="2" t="s">
        <v>16</v>
      </c>
      <c r="B9" s="28" t="s">
        <v>19</v>
      </c>
      <c r="C9" s="62">
        <v>34191601223</v>
      </c>
      <c r="D9" s="63">
        <v>36859015187</v>
      </c>
      <c r="E9" s="64">
        <f>$D9-$C9</f>
        <v>2667413964</v>
      </c>
      <c r="F9" s="62">
        <v>36463077662</v>
      </c>
      <c r="G9" s="63">
        <v>40117265258</v>
      </c>
      <c r="H9" s="64">
        <f>$G9-$F9</f>
        <v>3654187596</v>
      </c>
      <c r="I9" s="64">
        <v>42854672223</v>
      </c>
      <c r="J9" s="29">
        <f>IF(($C9=0),0,(($E9/$C9)*100))</f>
        <v>7.8013718825361265</v>
      </c>
      <c r="K9" s="30">
        <f>IF(($F9=0),0,(($H9/$F9)*100))</f>
        <v>10.021610435282078</v>
      </c>
      <c r="L9" s="83">
        <v>-7269107019</v>
      </c>
      <c r="M9" s="84">
        <v>-7293665964</v>
      </c>
      <c r="N9" s="31">
        <f>IF(($L9=0),0,(($E9/$L9)*100))</f>
        <v>-36.695208325147924</v>
      </c>
      <c r="O9" s="30">
        <f>IF(($M9=0),0,(($H9/$M9)*100))</f>
        <v>-50.10083562965868</v>
      </c>
      <c r="P9" s="5"/>
      <c r="Q9" s="32"/>
    </row>
    <row r="10" spans="1:17" ht="12.75">
      <c r="A10" s="2" t="s">
        <v>16</v>
      </c>
      <c r="B10" s="28" t="s">
        <v>20</v>
      </c>
      <c r="C10" s="62">
        <v>25127798751</v>
      </c>
      <c r="D10" s="63">
        <v>15508438128</v>
      </c>
      <c r="E10" s="64">
        <f aca="true" t="shared" si="0" ref="E10:E33">$D10-$C10</f>
        <v>-9619360623</v>
      </c>
      <c r="F10" s="62">
        <v>26400153996</v>
      </c>
      <c r="G10" s="63">
        <v>15797212903</v>
      </c>
      <c r="H10" s="64">
        <f aca="true" t="shared" si="1" ref="H10:H33">$G10-$F10</f>
        <v>-10602941093</v>
      </c>
      <c r="I10" s="64">
        <v>16213172120</v>
      </c>
      <c r="J10" s="29">
        <f aca="true" t="shared" si="2" ref="J10:J33">IF(($C10=0),0,(($E10/$C10)*100))</f>
        <v>-38.28174810822688</v>
      </c>
      <c r="K10" s="30">
        <f aca="true" t="shared" si="3" ref="K10:K33">IF(($F10=0),0,(($H10/$F10)*100))</f>
        <v>-40.16242138059686</v>
      </c>
      <c r="L10" s="83">
        <v>-7269107019</v>
      </c>
      <c r="M10" s="84">
        <v>-7293665964</v>
      </c>
      <c r="N10" s="31">
        <f aca="true" t="shared" si="4" ref="N10:N33">IF(($L10=0),0,(($E10/$L10)*100))</f>
        <v>132.33208147654042</v>
      </c>
      <c r="O10" s="30">
        <f aca="true" t="shared" si="5" ref="O10:O33">IF(($M10=0),0,(($H10/$M10)*100))</f>
        <v>145.3719041334479</v>
      </c>
      <c r="P10" s="5"/>
      <c r="Q10" s="32"/>
    </row>
    <row r="11" spans="1:17" ht="16.5">
      <c r="A11" s="6" t="s">
        <v>16</v>
      </c>
      <c r="B11" s="33" t="s">
        <v>21</v>
      </c>
      <c r="C11" s="65">
        <v>73115892974</v>
      </c>
      <c r="D11" s="66">
        <v>65846785955</v>
      </c>
      <c r="E11" s="67">
        <f t="shared" si="0"/>
        <v>-7269107019</v>
      </c>
      <c r="F11" s="65">
        <v>77280567402</v>
      </c>
      <c r="G11" s="66">
        <v>69986901438</v>
      </c>
      <c r="H11" s="67">
        <f t="shared" si="1"/>
        <v>-7293665964</v>
      </c>
      <c r="I11" s="67">
        <v>73773526667</v>
      </c>
      <c r="J11" s="34">
        <f t="shared" si="2"/>
        <v>-9.941897340411193</v>
      </c>
      <c r="K11" s="35">
        <f t="shared" si="3"/>
        <v>-9.437904261312712</v>
      </c>
      <c r="L11" s="85">
        <v>-7269107019</v>
      </c>
      <c r="M11" s="86">
        <v>-7293665964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16963828179</v>
      </c>
      <c r="D13" s="63">
        <v>17118018968</v>
      </c>
      <c r="E13" s="64">
        <f t="shared" si="0"/>
        <v>154190789</v>
      </c>
      <c r="F13" s="62">
        <v>18064347118</v>
      </c>
      <c r="G13" s="63">
        <v>17874852700</v>
      </c>
      <c r="H13" s="64">
        <f t="shared" si="1"/>
        <v>-189494418</v>
      </c>
      <c r="I13" s="64">
        <v>18679207932</v>
      </c>
      <c r="J13" s="29">
        <f t="shared" si="2"/>
        <v>0.9089386391621033</v>
      </c>
      <c r="K13" s="30">
        <f t="shared" si="3"/>
        <v>-1.0489967711657877</v>
      </c>
      <c r="L13" s="83">
        <v>-6520102931</v>
      </c>
      <c r="M13" s="84">
        <v>-6206091741</v>
      </c>
      <c r="N13" s="31">
        <f t="shared" si="4"/>
        <v>-2.364852068007943</v>
      </c>
      <c r="O13" s="30">
        <f t="shared" si="5"/>
        <v>3.053361534250642</v>
      </c>
      <c r="P13" s="5"/>
      <c r="Q13" s="32"/>
    </row>
    <row r="14" spans="1:17" ht="12.75">
      <c r="A14" s="2" t="s">
        <v>16</v>
      </c>
      <c r="B14" s="28" t="s">
        <v>24</v>
      </c>
      <c r="C14" s="62">
        <v>5633148666</v>
      </c>
      <c r="D14" s="63">
        <v>5183337000</v>
      </c>
      <c r="E14" s="64">
        <f t="shared" si="0"/>
        <v>-449811666</v>
      </c>
      <c r="F14" s="62">
        <v>5982147680</v>
      </c>
      <c r="G14" s="63">
        <v>5432165000</v>
      </c>
      <c r="H14" s="64">
        <f t="shared" si="1"/>
        <v>-549982680</v>
      </c>
      <c r="I14" s="64">
        <v>5704002000</v>
      </c>
      <c r="J14" s="29">
        <f t="shared" si="2"/>
        <v>-7.9850842338837715</v>
      </c>
      <c r="K14" s="30">
        <f t="shared" si="3"/>
        <v>-9.193732910318255</v>
      </c>
      <c r="L14" s="83">
        <v>-6520102931</v>
      </c>
      <c r="M14" s="84">
        <v>-6206091741</v>
      </c>
      <c r="N14" s="31">
        <f t="shared" si="4"/>
        <v>6.898843020734515</v>
      </c>
      <c r="O14" s="30">
        <f t="shared" si="5"/>
        <v>8.861981146146903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-6520102931</v>
      </c>
      <c r="M15" s="84">
        <v>-6206091741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11684530113</v>
      </c>
      <c r="D16" s="63">
        <v>13700478654</v>
      </c>
      <c r="E16" s="64">
        <f t="shared" si="0"/>
        <v>2015948541</v>
      </c>
      <c r="F16" s="62">
        <v>12661815395</v>
      </c>
      <c r="G16" s="63">
        <v>15002474095</v>
      </c>
      <c r="H16" s="64">
        <f t="shared" si="1"/>
        <v>2340658700</v>
      </c>
      <c r="I16" s="64">
        <v>16402362341</v>
      </c>
      <c r="J16" s="29">
        <f t="shared" si="2"/>
        <v>17.253141731023412</v>
      </c>
      <c r="K16" s="30">
        <f t="shared" si="3"/>
        <v>18.485964508093353</v>
      </c>
      <c r="L16" s="83">
        <v>-6520102931</v>
      </c>
      <c r="M16" s="84">
        <v>-6206091741</v>
      </c>
      <c r="N16" s="31">
        <f t="shared" si="4"/>
        <v>-30.91896803369652</v>
      </c>
      <c r="O16" s="30">
        <f t="shared" si="5"/>
        <v>-37.715502729949094</v>
      </c>
      <c r="P16" s="5"/>
      <c r="Q16" s="32"/>
    </row>
    <row r="17" spans="1:17" ht="12.75">
      <c r="A17" s="2" t="s">
        <v>16</v>
      </c>
      <c r="B17" s="28" t="s">
        <v>26</v>
      </c>
      <c r="C17" s="62">
        <v>37601894043</v>
      </c>
      <c r="D17" s="63">
        <v>29361463448</v>
      </c>
      <c r="E17" s="64">
        <f t="shared" si="0"/>
        <v>-8240430595</v>
      </c>
      <c r="F17" s="62">
        <v>38938811257</v>
      </c>
      <c r="G17" s="63">
        <v>31131537914</v>
      </c>
      <c r="H17" s="64">
        <f t="shared" si="1"/>
        <v>-7807273343</v>
      </c>
      <c r="I17" s="64">
        <v>32548730801</v>
      </c>
      <c r="J17" s="41">
        <f t="shared" si="2"/>
        <v>-21.914934884866646</v>
      </c>
      <c r="K17" s="30">
        <f t="shared" si="3"/>
        <v>-20.050107055069617</v>
      </c>
      <c r="L17" s="87">
        <v>-6520102931</v>
      </c>
      <c r="M17" s="84">
        <v>-6206091741</v>
      </c>
      <c r="N17" s="31">
        <f t="shared" si="4"/>
        <v>126.38497708096995</v>
      </c>
      <c r="O17" s="30">
        <f t="shared" si="5"/>
        <v>125.80016004955155</v>
      </c>
      <c r="P17" s="5"/>
      <c r="Q17" s="32"/>
    </row>
    <row r="18" spans="1:17" ht="16.5">
      <c r="A18" s="2" t="s">
        <v>16</v>
      </c>
      <c r="B18" s="33" t="s">
        <v>27</v>
      </c>
      <c r="C18" s="65">
        <v>71883401001</v>
      </c>
      <c r="D18" s="66">
        <v>65363298070</v>
      </c>
      <c r="E18" s="67">
        <f t="shared" si="0"/>
        <v>-6520102931</v>
      </c>
      <c r="F18" s="65">
        <v>75647121450</v>
      </c>
      <c r="G18" s="66">
        <v>69441029709</v>
      </c>
      <c r="H18" s="67">
        <f t="shared" si="1"/>
        <v>-6206091741</v>
      </c>
      <c r="I18" s="67">
        <v>73334303074</v>
      </c>
      <c r="J18" s="42">
        <f t="shared" si="2"/>
        <v>-9.070387377621847</v>
      </c>
      <c r="K18" s="35">
        <f t="shared" si="3"/>
        <v>-8.20400250801612</v>
      </c>
      <c r="L18" s="88">
        <v>-6520102931</v>
      </c>
      <c r="M18" s="86">
        <v>-6206091741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1232491973</v>
      </c>
      <c r="D19" s="72">
        <v>483487885</v>
      </c>
      <c r="E19" s="73">
        <f t="shared" si="0"/>
        <v>-749004088</v>
      </c>
      <c r="F19" s="74">
        <v>1633445952</v>
      </c>
      <c r="G19" s="75">
        <v>545871729</v>
      </c>
      <c r="H19" s="76">
        <f t="shared" si="1"/>
        <v>-1087574223</v>
      </c>
      <c r="I19" s="76">
        <v>439223593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2200750104</v>
      </c>
      <c r="D22" s="63">
        <v>3032000000</v>
      </c>
      <c r="E22" s="64">
        <f t="shared" si="0"/>
        <v>831249896</v>
      </c>
      <c r="F22" s="62">
        <v>2221591001</v>
      </c>
      <c r="G22" s="63">
        <v>2751000000</v>
      </c>
      <c r="H22" s="64">
        <f t="shared" si="1"/>
        <v>529408999</v>
      </c>
      <c r="I22" s="64">
        <v>2594000000</v>
      </c>
      <c r="J22" s="29">
        <f t="shared" si="2"/>
        <v>37.77120784814013</v>
      </c>
      <c r="K22" s="30">
        <f t="shared" si="3"/>
        <v>23.83017390517419</v>
      </c>
      <c r="L22" s="83">
        <v>3131731897</v>
      </c>
      <c r="M22" s="84">
        <v>3110392003</v>
      </c>
      <c r="N22" s="31">
        <f t="shared" si="4"/>
        <v>26.542817946717744</v>
      </c>
      <c r="O22" s="30">
        <f t="shared" si="5"/>
        <v>17.02065201072342</v>
      </c>
      <c r="P22" s="5"/>
      <c r="Q22" s="32"/>
    </row>
    <row r="23" spans="1:17" ht="12.75">
      <c r="A23" s="6" t="s">
        <v>16</v>
      </c>
      <c r="B23" s="28" t="s">
        <v>31</v>
      </c>
      <c r="C23" s="62">
        <v>1476723344</v>
      </c>
      <c r="D23" s="63">
        <v>2600000000</v>
      </c>
      <c r="E23" s="64">
        <f t="shared" si="0"/>
        <v>1123276656</v>
      </c>
      <c r="F23" s="62">
        <v>1285330996</v>
      </c>
      <c r="G23" s="63">
        <v>2671999999</v>
      </c>
      <c r="H23" s="64">
        <f t="shared" si="1"/>
        <v>1386669003</v>
      </c>
      <c r="I23" s="64">
        <v>2949000000</v>
      </c>
      <c r="J23" s="29">
        <f t="shared" si="2"/>
        <v>76.0654770281738</v>
      </c>
      <c r="K23" s="30">
        <f t="shared" si="3"/>
        <v>107.88419537966234</v>
      </c>
      <c r="L23" s="83">
        <v>3131731897</v>
      </c>
      <c r="M23" s="84">
        <v>3110392003</v>
      </c>
      <c r="N23" s="31">
        <f t="shared" si="4"/>
        <v>35.867586784042004</v>
      </c>
      <c r="O23" s="30">
        <f t="shared" si="5"/>
        <v>44.581808391435736</v>
      </c>
      <c r="P23" s="5"/>
      <c r="Q23" s="32"/>
    </row>
    <row r="24" spans="1:17" ht="12.75">
      <c r="A24" s="6" t="s">
        <v>16</v>
      </c>
      <c r="B24" s="28" t="s">
        <v>32</v>
      </c>
      <c r="C24" s="62">
        <v>1348272655</v>
      </c>
      <c r="D24" s="63">
        <v>2525478000</v>
      </c>
      <c r="E24" s="64">
        <f t="shared" si="0"/>
        <v>1177205345</v>
      </c>
      <c r="F24" s="62">
        <v>1926851000</v>
      </c>
      <c r="G24" s="63">
        <v>3121165001</v>
      </c>
      <c r="H24" s="64">
        <f t="shared" si="1"/>
        <v>1194314001</v>
      </c>
      <c r="I24" s="64">
        <v>3259148000</v>
      </c>
      <c r="J24" s="29">
        <f t="shared" si="2"/>
        <v>87.31211306810935</v>
      </c>
      <c r="K24" s="30">
        <f t="shared" si="3"/>
        <v>61.982685791480506</v>
      </c>
      <c r="L24" s="83">
        <v>3131731897</v>
      </c>
      <c r="M24" s="84">
        <v>3110392003</v>
      </c>
      <c r="N24" s="31">
        <f t="shared" si="4"/>
        <v>37.58959526924025</v>
      </c>
      <c r="O24" s="30">
        <f t="shared" si="5"/>
        <v>38.39753959784085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3131731897</v>
      </c>
      <c r="M25" s="84">
        <v>3110392003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5025746103</v>
      </c>
      <c r="D26" s="66">
        <v>8157478000</v>
      </c>
      <c r="E26" s="67">
        <f t="shared" si="0"/>
        <v>3131731897</v>
      </c>
      <c r="F26" s="65">
        <v>5433772997</v>
      </c>
      <c r="G26" s="66">
        <v>8544165000</v>
      </c>
      <c r="H26" s="67">
        <f t="shared" si="1"/>
        <v>3110392003</v>
      </c>
      <c r="I26" s="67">
        <v>8802148000</v>
      </c>
      <c r="J26" s="42">
        <f t="shared" si="2"/>
        <v>62.313770588820375</v>
      </c>
      <c r="K26" s="35">
        <f t="shared" si="3"/>
        <v>57.24184659015486</v>
      </c>
      <c r="L26" s="88">
        <v>3131731897</v>
      </c>
      <c r="M26" s="86">
        <v>3110392003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643475000</v>
      </c>
      <c r="D28" s="63">
        <v>852214000</v>
      </c>
      <c r="E28" s="64">
        <f t="shared" si="0"/>
        <v>208739000</v>
      </c>
      <c r="F28" s="62">
        <v>603350000</v>
      </c>
      <c r="G28" s="63">
        <v>726466000</v>
      </c>
      <c r="H28" s="64">
        <f t="shared" si="1"/>
        <v>123116000</v>
      </c>
      <c r="I28" s="64">
        <v>796400000</v>
      </c>
      <c r="J28" s="29">
        <f t="shared" si="2"/>
        <v>32.4393333074323</v>
      </c>
      <c r="K28" s="30">
        <f t="shared" si="3"/>
        <v>20.405403165658406</v>
      </c>
      <c r="L28" s="83">
        <v>3131731897</v>
      </c>
      <c r="M28" s="84">
        <v>3110392003</v>
      </c>
      <c r="N28" s="31">
        <f t="shared" si="4"/>
        <v>6.665289586249662</v>
      </c>
      <c r="O28" s="30">
        <f t="shared" si="5"/>
        <v>3.958214909286468</v>
      </c>
      <c r="P28" s="5"/>
      <c r="Q28" s="32"/>
    </row>
    <row r="29" spans="1:17" ht="12.75">
      <c r="A29" s="6" t="s">
        <v>16</v>
      </c>
      <c r="B29" s="28" t="s">
        <v>36</v>
      </c>
      <c r="C29" s="62">
        <v>300258000</v>
      </c>
      <c r="D29" s="63">
        <v>934323000</v>
      </c>
      <c r="E29" s="64">
        <f t="shared" si="0"/>
        <v>634065000</v>
      </c>
      <c r="F29" s="62">
        <v>228000000</v>
      </c>
      <c r="G29" s="63">
        <v>945453000</v>
      </c>
      <c r="H29" s="64">
        <f t="shared" si="1"/>
        <v>717453000</v>
      </c>
      <c r="I29" s="64">
        <v>841133000</v>
      </c>
      <c r="J29" s="29">
        <f t="shared" si="2"/>
        <v>211.1733908838399</v>
      </c>
      <c r="K29" s="30">
        <f t="shared" si="3"/>
        <v>314.6723684210526</v>
      </c>
      <c r="L29" s="83">
        <v>3131731897</v>
      </c>
      <c r="M29" s="84">
        <v>3110392003</v>
      </c>
      <c r="N29" s="31">
        <f t="shared" si="4"/>
        <v>20.246464922728347</v>
      </c>
      <c r="O29" s="30">
        <f t="shared" si="5"/>
        <v>23.066320878783458</v>
      </c>
      <c r="P29" s="5"/>
      <c r="Q29" s="32"/>
    </row>
    <row r="30" spans="1:17" ht="12.75">
      <c r="A30" s="6" t="s">
        <v>16</v>
      </c>
      <c r="B30" s="28" t="s">
        <v>37</v>
      </c>
      <c r="C30" s="62">
        <v>504399999</v>
      </c>
      <c r="D30" s="63">
        <v>1404345317</v>
      </c>
      <c r="E30" s="64">
        <f t="shared" si="0"/>
        <v>899945318</v>
      </c>
      <c r="F30" s="62">
        <v>523782001</v>
      </c>
      <c r="G30" s="63">
        <v>1417022898</v>
      </c>
      <c r="H30" s="64">
        <f t="shared" si="1"/>
        <v>893240897</v>
      </c>
      <c r="I30" s="64">
        <v>1803752411</v>
      </c>
      <c r="J30" s="29">
        <f t="shared" si="2"/>
        <v>178.41897695959352</v>
      </c>
      <c r="K30" s="30">
        <f t="shared" si="3"/>
        <v>170.5367682155233</v>
      </c>
      <c r="L30" s="83">
        <v>3131731897</v>
      </c>
      <c r="M30" s="84">
        <v>3110392003</v>
      </c>
      <c r="N30" s="31">
        <f t="shared" si="4"/>
        <v>28.736346136848123</v>
      </c>
      <c r="O30" s="30">
        <f t="shared" si="5"/>
        <v>28.71795246832108</v>
      </c>
      <c r="P30" s="5"/>
      <c r="Q30" s="32"/>
    </row>
    <row r="31" spans="1:17" ht="12.75">
      <c r="A31" s="6" t="s">
        <v>16</v>
      </c>
      <c r="B31" s="28" t="s">
        <v>38</v>
      </c>
      <c r="C31" s="62">
        <v>1372434857</v>
      </c>
      <c r="D31" s="63">
        <v>1660990255</v>
      </c>
      <c r="E31" s="64">
        <f t="shared" si="0"/>
        <v>288555398</v>
      </c>
      <c r="F31" s="62">
        <v>1884991430</v>
      </c>
      <c r="G31" s="63">
        <v>2553463975</v>
      </c>
      <c r="H31" s="64">
        <f t="shared" si="1"/>
        <v>668472545</v>
      </c>
      <c r="I31" s="64">
        <v>2927747014</v>
      </c>
      <c r="J31" s="29">
        <f t="shared" si="2"/>
        <v>21.025070627450553</v>
      </c>
      <c r="K31" s="30">
        <f t="shared" si="3"/>
        <v>35.46289571194496</v>
      </c>
      <c r="L31" s="83">
        <v>3131731897</v>
      </c>
      <c r="M31" s="84">
        <v>3110392003</v>
      </c>
      <c r="N31" s="31">
        <f t="shared" si="4"/>
        <v>9.213924035975676</v>
      </c>
      <c r="O31" s="30">
        <f t="shared" si="5"/>
        <v>21.491585123523095</v>
      </c>
      <c r="P31" s="5"/>
      <c r="Q31" s="32"/>
    </row>
    <row r="32" spans="1:17" ht="12.75">
      <c r="A32" s="6" t="s">
        <v>16</v>
      </c>
      <c r="B32" s="28" t="s">
        <v>39</v>
      </c>
      <c r="C32" s="62">
        <v>2205178247</v>
      </c>
      <c r="D32" s="63">
        <v>3305605428</v>
      </c>
      <c r="E32" s="64">
        <f t="shared" si="0"/>
        <v>1100427181</v>
      </c>
      <c r="F32" s="62">
        <v>2193649566</v>
      </c>
      <c r="G32" s="63">
        <v>2901759127</v>
      </c>
      <c r="H32" s="64">
        <f t="shared" si="1"/>
        <v>708109561</v>
      </c>
      <c r="I32" s="64">
        <v>2433115575</v>
      </c>
      <c r="J32" s="29">
        <f t="shared" si="2"/>
        <v>49.90196064635858</v>
      </c>
      <c r="K32" s="30">
        <f t="shared" si="3"/>
        <v>32.27997634513698</v>
      </c>
      <c r="L32" s="83">
        <v>3131731897</v>
      </c>
      <c r="M32" s="84">
        <v>3110392003</v>
      </c>
      <c r="N32" s="31">
        <f t="shared" si="4"/>
        <v>35.13797531819819</v>
      </c>
      <c r="O32" s="30">
        <f t="shared" si="5"/>
        <v>22.7659266200859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5025746103</v>
      </c>
      <c r="D33" s="81">
        <v>8157478000</v>
      </c>
      <c r="E33" s="82">
        <f t="shared" si="0"/>
        <v>3131731897</v>
      </c>
      <c r="F33" s="80">
        <v>5433772997</v>
      </c>
      <c r="G33" s="81">
        <v>8544165000</v>
      </c>
      <c r="H33" s="82">
        <f t="shared" si="1"/>
        <v>3110392003</v>
      </c>
      <c r="I33" s="82">
        <v>8802148000</v>
      </c>
      <c r="J33" s="57">
        <f t="shared" si="2"/>
        <v>62.313770588820375</v>
      </c>
      <c r="K33" s="58">
        <f t="shared" si="3"/>
        <v>57.24184659015486</v>
      </c>
      <c r="L33" s="95">
        <v>3131731897</v>
      </c>
      <c r="M33" s="96">
        <v>3110392003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8909994486</v>
      </c>
      <c r="D8" s="63">
        <v>8587212147</v>
      </c>
      <c r="E8" s="64">
        <f>$D8-$C8</f>
        <v>-322782339</v>
      </c>
      <c r="F8" s="62">
        <v>9355494212</v>
      </c>
      <c r="G8" s="63">
        <v>9136840384</v>
      </c>
      <c r="H8" s="64">
        <f>$G8-$F8</f>
        <v>-218653828</v>
      </c>
      <c r="I8" s="64">
        <v>9712932078</v>
      </c>
      <c r="J8" s="29">
        <f>IF(($C8=0),0,(($E8/$C8)*100))</f>
        <v>-3.6226996493339914</v>
      </c>
      <c r="K8" s="30">
        <f>IF(($F8=0),0,(($H8/$F8)*100))</f>
        <v>-2.3371702557363516</v>
      </c>
      <c r="L8" s="83">
        <v>-620876794</v>
      </c>
      <c r="M8" s="84">
        <v>-479701650</v>
      </c>
      <c r="N8" s="31">
        <f>IF(($L8=0),0,(($E8/$L8)*100))</f>
        <v>51.98814678198458</v>
      </c>
      <c r="O8" s="30">
        <f>IF(($M8=0),0,(($H8/$M8)*100))</f>
        <v>45.58121240566923</v>
      </c>
      <c r="P8" s="5"/>
      <c r="Q8" s="32"/>
    </row>
    <row r="9" spans="1:17" ht="12.75">
      <c r="A9" s="2" t="s">
        <v>16</v>
      </c>
      <c r="B9" s="28" t="s">
        <v>19</v>
      </c>
      <c r="C9" s="62">
        <v>23287766707</v>
      </c>
      <c r="D9" s="63">
        <v>22883629027</v>
      </c>
      <c r="E9" s="64">
        <f>$D9-$C9</f>
        <v>-404137680</v>
      </c>
      <c r="F9" s="62">
        <v>24438737583</v>
      </c>
      <c r="G9" s="63">
        <v>24024865743</v>
      </c>
      <c r="H9" s="64">
        <f>$G9-$F9</f>
        <v>-413871840</v>
      </c>
      <c r="I9" s="64">
        <v>25464073394</v>
      </c>
      <c r="J9" s="29">
        <f>IF(($C9=0),0,(($E9/$C9)*100))</f>
        <v>-1.735407628755236</v>
      </c>
      <c r="K9" s="30">
        <f>IF(($F9=0),0,(($H9/$F9)*100))</f>
        <v>-1.6935074432318316</v>
      </c>
      <c r="L9" s="83">
        <v>-620876794</v>
      </c>
      <c r="M9" s="84">
        <v>-479701650</v>
      </c>
      <c r="N9" s="31">
        <f>IF(($L9=0),0,(($E9/$L9)*100))</f>
        <v>65.0914455018269</v>
      </c>
      <c r="O9" s="30">
        <f>IF(($M9=0),0,(($H9/$M9)*100))</f>
        <v>86.27692650212899</v>
      </c>
      <c r="P9" s="5"/>
      <c r="Q9" s="32"/>
    </row>
    <row r="10" spans="1:17" ht="12.75">
      <c r="A10" s="2" t="s">
        <v>16</v>
      </c>
      <c r="B10" s="28" t="s">
        <v>20</v>
      </c>
      <c r="C10" s="62">
        <v>7417444192</v>
      </c>
      <c r="D10" s="63">
        <v>7523487417</v>
      </c>
      <c r="E10" s="64">
        <f aca="true" t="shared" si="0" ref="E10:E33">$D10-$C10</f>
        <v>106043225</v>
      </c>
      <c r="F10" s="62">
        <v>7843461201</v>
      </c>
      <c r="G10" s="63">
        <v>7996285219</v>
      </c>
      <c r="H10" s="64">
        <f aca="true" t="shared" si="1" ref="H10:H33">$G10-$F10</f>
        <v>152824018</v>
      </c>
      <c r="I10" s="64">
        <v>8282043030</v>
      </c>
      <c r="J10" s="29">
        <f aca="true" t="shared" si="2" ref="J10:J33">IF(($C10=0),0,(($E10/$C10)*100))</f>
        <v>1.4296464153295783</v>
      </c>
      <c r="K10" s="30">
        <f aca="true" t="shared" si="3" ref="K10:K33">IF(($F10=0),0,(($H10/$F10)*100))</f>
        <v>1.948425753422682</v>
      </c>
      <c r="L10" s="83">
        <v>-620876794</v>
      </c>
      <c r="M10" s="84">
        <v>-479701650</v>
      </c>
      <c r="N10" s="31">
        <f aca="true" t="shared" si="4" ref="N10:N33">IF(($L10=0),0,(($E10/$L10)*100))</f>
        <v>-17.079592283811465</v>
      </c>
      <c r="O10" s="30">
        <f aca="true" t="shared" si="5" ref="O10:O33">IF(($M10=0),0,(($H10/$M10)*100))</f>
        <v>-31.85813890779821</v>
      </c>
      <c r="P10" s="5"/>
      <c r="Q10" s="32"/>
    </row>
    <row r="11" spans="1:17" ht="16.5">
      <c r="A11" s="6" t="s">
        <v>16</v>
      </c>
      <c r="B11" s="33" t="s">
        <v>21</v>
      </c>
      <c r="C11" s="65">
        <v>39615205385</v>
      </c>
      <c r="D11" s="66">
        <v>38994328591</v>
      </c>
      <c r="E11" s="67">
        <f t="shared" si="0"/>
        <v>-620876794</v>
      </c>
      <c r="F11" s="65">
        <v>41637692996</v>
      </c>
      <c r="G11" s="66">
        <v>41157991346</v>
      </c>
      <c r="H11" s="67">
        <f t="shared" si="1"/>
        <v>-479701650</v>
      </c>
      <c r="I11" s="67">
        <v>43459048502</v>
      </c>
      <c r="J11" s="34">
        <f t="shared" si="2"/>
        <v>-1.5672689008324323</v>
      </c>
      <c r="K11" s="35">
        <f t="shared" si="3"/>
        <v>-1.152085083210742</v>
      </c>
      <c r="L11" s="85">
        <v>-620876794</v>
      </c>
      <c r="M11" s="86">
        <v>-479701650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12346510117</v>
      </c>
      <c r="D13" s="63">
        <v>12155084872</v>
      </c>
      <c r="E13" s="64">
        <f t="shared" si="0"/>
        <v>-191425245</v>
      </c>
      <c r="F13" s="62">
        <v>13087264204</v>
      </c>
      <c r="G13" s="63">
        <v>12856102925</v>
      </c>
      <c r="H13" s="64">
        <f t="shared" si="1"/>
        <v>-231161279</v>
      </c>
      <c r="I13" s="64">
        <v>13408783796</v>
      </c>
      <c r="J13" s="29">
        <f t="shared" si="2"/>
        <v>-1.5504401096826963</v>
      </c>
      <c r="K13" s="30">
        <f t="shared" si="3"/>
        <v>-1.7663071165732842</v>
      </c>
      <c r="L13" s="83">
        <v>-546595316</v>
      </c>
      <c r="M13" s="84">
        <v>-366770848</v>
      </c>
      <c r="N13" s="31">
        <f t="shared" si="4"/>
        <v>35.0213840837231</v>
      </c>
      <c r="O13" s="30">
        <f t="shared" si="5"/>
        <v>63.02607752511453</v>
      </c>
      <c r="P13" s="5"/>
      <c r="Q13" s="32"/>
    </row>
    <row r="14" spans="1:17" ht="12.75">
      <c r="A14" s="2" t="s">
        <v>16</v>
      </c>
      <c r="B14" s="28" t="s">
        <v>24</v>
      </c>
      <c r="C14" s="62">
        <v>2405241726</v>
      </c>
      <c r="D14" s="63">
        <v>2125983073</v>
      </c>
      <c r="E14" s="64">
        <f t="shared" si="0"/>
        <v>-279258653</v>
      </c>
      <c r="F14" s="62">
        <v>2741797431</v>
      </c>
      <c r="G14" s="63">
        <v>2218361008</v>
      </c>
      <c r="H14" s="64">
        <f t="shared" si="1"/>
        <v>-523436423</v>
      </c>
      <c r="I14" s="64">
        <v>2319093611</v>
      </c>
      <c r="J14" s="29">
        <f t="shared" si="2"/>
        <v>-11.610419442723405</v>
      </c>
      <c r="K14" s="30">
        <f t="shared" si="3"/>
        <v>-19.090995457278915</v>
      </c>
      <c r="L14" s="83">
        <v>-546595316</v>
      </c>
      <c r="M14" s="84">
        <v>-366770848</v>
      </c>
      <c r="N14" s="31">
        <f t="shared" si="4"/>
        <v>51.090568255070814</v>
      </c>
      <c r="O14" s="30">
        <f t="shared" si="5"/>
        <v>142.71483839413543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-546595316</v>
      </c>
      <c r="M15" s="84">
        <v>-366770848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10023022473</v>
      </c>
      <c r="D16" s="63">
        <v>11160809114</v>
      </c>
      <c r="E16" s="64">
        <f t="shared" si="0"/>
        <v>1137786641</v>
      </c>
      <c r="F16" s="62">
        <v>10724634046</v>
      </c>
      <c r="G16" s="63">
        <v>11776241562</v>
      </c>
      <c r="H16" s="64">
        <f t="shared" si="1"/>
        <v>1051607516</v>
      </c>
      <c r="I16" s="64">
        <v>12706654644</v>
      </c>
      <c r="J16" s="29">
        <f t="shared" si="2"/>
        <v>11.351731915846418</v>
      </c>
      <c r="K16" s="30">
        <f t="shared" si="3"/>
        <v>9.805532864706198</v>
      </c>
      <c r="L16" s="83">
        <v>-546595316</v>
      </c>
      <c r="M16" s="84">
        <v>-366770848</v>
      </c>
      <c r="N16" s="31">
        <f t="shared" si="4"/>
        <v>-208.1588714163076</v>
      </c>
      <c r="O16" s="30">
        <f t="shared" si="5"/>
        <v>-286.72058363809765</v>
      </c>
      <c r="P16" s="5"/>
      <c r="Q16" s="32"/>
    </row>
    <row r="17" spans="1:17" ht="12.75">
      <c r="A17" s="2" t="s">
        <v>16</v>
      </c>
      <c r="B17" s="28" t="s">
        <v>26</v>
      </c>
      <c r="C17" s="62">
        <v>14911872677</v>
      </c>
      <c r="D17" s="63">
        <v>13698174618</v>
      </c>
      <c r="E17" s="64">
        <f t="shared" si="0"/>
        <v>-1213698059</v>
      </c>
      <c r="F17" s="62">
        <v>15108927866</v>
      </c>
      <c r="G17" s="63">
        <v>14445147204</v>
      </c>
      <c r="H17" s="64">
        <f t="shared" si="1"/>
        <v>-663780662</v>
      </c>
      <c r="I17" s="64">
        <v>15121204698</v>
      </c>
      <c r="J17" s="41">
        <f t="shared" si="2"/>
        <v>-8.139139096003696</v>
      </c>
      <c r="K17" s="30">
        <f t="shared" si="3"/>
        <v>-4.3933008873099615</v>
      </c>
      <c r="L17" s="87">
        <v>-546595316</v>
      </c>
      <c r="M17" s="84">
        <v>-366770848</v>
      </c>
      <c r="N17" s="31">
        <f t="shared" si="4"/>
        <v>222.04691907751365</v>
      </c>
      <c r="O17" s="30">
        <f t="shared" si="5"/>
        <v>180.9796677188477</v>
      </c>
      <c r="P17" s="5"/>
      <c r="Q17" s="32"/>
    </row>
    <row r="18" spans="1:17" ht="16.5">
      <c r="A18" s="2" t="s">
        <v>16</v>
      </c>
      <c r="B18" s="33" t="s">
        <v>27</v>
      </c>
      <c r="C18" s="65">
        <v>39686646993</v>
      </c>
      <c r="D18" s="66">
        <v>39140051677</v>
      </c>
      <c r="E18" s="67">
        <f t="shared" si="0"/>
        <v>-546595316</v>
      </c>
      <c r="F18" s="65">
        <v>41662623547</v>
      </c>
      <c r="G18" s="66">
        <v>41295852699</v>
      </c>
      <c r="H18" s="67">
        <f t="shared" si="1"/>
        <v>-366770848</v>
      </c>
      <c r="I18" s="67">
        <v>43555736749</v>
      </c>
      <c r="J18" s="42">
        <f t="shared" si="2"/>
        <v>-1.3772776422669557</v>
      </c>
      <c r="K18" s="35">
        <f t="shared" si="3"/>
        <v>-0.8803354584385267</v>
      </c>
      <c r="L18" s="88">
        <v>-546595316</v>
      </c>
      <c r="M18" s="86">
        <v>-366770848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-71441608</v>
      </c>
      <c r="D19" s="72">
        <v>-145723086</v>
      </c>
      <c r="E19" s="73">
        <f t="shared" si="0"/>
        <v>-74281478</v>
      </c>
      <c r="F19" s="74">
        <v>-24930551</v>
      </c>
      <c r="G19" s="75">
        <v>-137861353</v>
      </c>
      <c r="H19" s="76">
        <f t="shared" si="1"/>
        <v>-112930802</v>
      </c>
      <c r="I19" s="76">
        <v>-96688247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1491500000</v>
      </c>
      <c r="D22" s="63">
        <v>1500000000</v>
      </c>
      <c r="E22" s="64">
        <f t="shared" si="0"/>
        <v>8500000</v>
      </c>
      <c r="F22" s="62">
        <v>1493000000</v>
      </c>
      <c r="G22" s="63">
        <v>1500000000</v>
      </c>
      <c r="H22" s="64">
        <f t="shared" si="1"/>
        <v>7000000</v>
      </c>
      <c r="I22" s="64">
        <v>1500000000</v>
      </c>
      <c r="J22" s="29">
        <f t="shared" si="2"/>
        <v>0.5698960777740529</v>
      </c>
      <c r="K22" s="30">
        <f t="shared" si="3"/>
        <v>0.46885465505693236</v>
      </c>
      <c r="L22" s="83">
        <v>416970126</v>
      </c>
      <c r="M22" s="84">
        <v>280339701</v>
      </c>
      <c r="N22" s="31">
        <f t="shared" si="4"/>
        <v>2.0385153443822497</v>
      </c>
      <c r="O22" s="30">
        <f t="shared" si="5"/>
        <v>2.496970630642144</v>
      </c>
      <c r="P22" s="5"/>
      <c r="Q22" s="32"/>
    </row>
    <row r="23" spans="1:17" ht="12.75">
      <c r="A23" s="6" t="s">
        <v>16</v>
      </c>
      <c r="B23" s="28" t="s">
        <v>31</v>
      </c>
      <c r="C23" s="62">
        <v>384119622</v>
      </c>
      <c r="D23" s="63">
        <v>169300000</v>
      </c>
      <c r="E23" s="64">
        <f t="shared" si="0"/>
        <v>-214819622</v>
      </c>
      <c r="F23" s="62">
        <v>501948535</v>
      </c>
      <c r="G23" s="63">
        <v>183516717</v>
      </c>
      <c r="H23" s="64">
        <f t="shared" si="1"/>
        <v>-318431818</v>
      </c>
      <c r="I23" s="64">
        <v>174931536</v>
      </c>
      <c r="J23" s="29">
        <f t="shared" si="2"/>
        <v>-55.92518832583877</v>
      </c>
      <c r="K23" s="30">
        <f t="shared" si="3"/>
        <v>-63.43913684298331</v>
      </c>
      <c r="L23" s="83">
        <v>416970126</v>
      </c>
      <c r="M23" s="84">
        <v>280339701</v>
      </c>
      <c r="N23" s="31">
        <f t="shared" si="4"/>
        <v>-51.51918773192878</v>
      </c>
      <c r="O23" s="30">
        <f t="shared" si="5"/>
        <v>-113.5878424868549</v>
      </c>
      <c r="P23" s="5"/>
      <c r="Q23" s="32"/>
    </row>
    <row r="24" spans="1:17" ht="12.75">
      <c r="A24" s="6" t="s">
        <v>16</v>
      </c>
      <c r="B24" s="28" t="s">
        <v>32</v>
      </c>
      <c r="C24" s="62">
        <v>1664281745</v>
      </c>
      <c r="D24" s="63">
        <v>2287571493</v>
      </c>
      <c r="E24" s="64">
        <f t="shared" si="0"/>
        <v>623289748</v>
      </c>
      <c r="F24" s="62">
        <v>1691465285</v>
      </c>
      <c r="G24" s="63">
        <v>2283236804</v>
      </c>
      <c r="H24" s="64">
        <f t="shared" si="1"/>
        <v>591771519</v>
      </c>
      <c r="I24" s="64">
        <v>2211003281</v>
      </c>
      <c r="J24" s="29">
        <f t="shared" si="2"/>
        <v>37.450975465695564</v>
      </c>
      <c r="K24" s="30">
        <f t="shared" si="3"/>
        <v>34.98573244439953</v>
      </c>
      <c r="L24" s="83">
        <v>416970126</v>
      </c>
      <c r="M24" s="84">
        <v>280339701</v>
      </c>
      <c r="N24" s="31">
        <f t="shared" si="4"/>
        <v>149.48067238754655</v>
      </c>
      <c r="O24" s="30">
        <f t="shared" si="5"/>
        <v>211.09087185621277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416970126</v>
      </c>
      <c r="M25" s="84">
        <v>280339701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3539901367</v>
      </c>
      <c r="D26" s="66">
        <v>3956871493</v>
      </c>
      <c r="E26" s="67">
        <f t="shared" si="0"/>
        <v>416970126</v>
      </c>
      <c r="F26" s="65">
        <v>3686413820</v>
      </c>
      <c r="G26" s="66">
        <v>3966753521</v>
      </c>
      <c r="H26" s="67">
        <f t="shared" si="1"/>
        <v>280339701</v>
      </c>
      <c r="I26" s="67">
        <v>3885934817</v>
      </c>
      <c r="J26" s="42">
        <f t="shared" si="2"/>
        <v>11.779145314248526</v>
      </c>
      <c r="K26" s="35">
        <f t="shared" si="3"/>
        <v>7.60467258122421</v>
      </c>
      <c r="L26" s="88">
        <v>416970126</v>
      </c>
      <c r="M26" s="86">
        <v>280339701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500493495</v>
      </c>
      <c r="D28" s="63">
        <v>504158000</v>
      </c>
      <c r="E28" s="64">
        <f t="shared" si="0"/>
        <v>3664505</v>
      </c>
      <c r="F28" s="62">
        <v>451846319</v>
      </c>
      <c r="G28" s="63">
        <v>479334629</v>
      </c>
      <c r="H28" s="64">
        <f t="shared" si="1"/>
        <v>27488310</v>
      </c>
      <c r="I28" s="64">
        <v>498920330</v>
      </c>
      <c r="J28" s="29">
        <f t="shared" si="2"/>
        <v>0.7321783472930052</v>
      </c>
      <c r="K28" s="30">
        <f t="shared" si="3"/>
        <v>6.083552934731333</v>
      </c>
      <c r="L28" s="83">
        <v>416970126</v>
      </c>
      <c r="M28" s="84">
        <v>280339701</v>
      </c>
      <c r="N28" s="31">
        <f t="shared" si="4"/>
        <v>0.878841137890056</v>
      </c>
      <c r="O28" s="30">
        <f t="shared" si="5"/>
        <v>9.805357536569534</v>
      </c>
      <c r="P28" s="5"/>
      <c r="Q28" s="32"/>
    </row>
    <row r="29" spans="1:17" ht="12.75">
      <c r="A29" s="6" t="s">
        <v>16</v>
      </c>
      <c r="B29" s="28" t="s">
        <v>36</v>
      </c>
      <c r="C29" s="62">
        <v>590525001</v>
      </c>
      <c r="D29" s="63">
        <v>446986250</v>
      </c>
      <c r="E29" s="64">
        <f t="shared" si="0"/>
        <v>-143538751</v>
      </c>
      <c r="F29" s="62">
        <v>597704833</v>
      </c>
      <c r="G29" s="63">
        <v>393754831</v>
      </c>
      <c r="H29" s="64">
        <f t="shared" si="1"/>
        <v>-203950002</v>
      </c>
      <c r="I29" s="64">
        <v>513994584</v>
      </c>
      <c r="J29" s="29">
        <f t="shared" si="2"/>
        <v>-24.306972737298214</v>
      </c>
      <c r="K29" s="30">
        <f t="shared" si="3"/>
        <v>-34.12219388896927</v>
      </c>
      <c r="L29" s="83">
        <v>416970126</v>
      </c>
      <c r="M29" s="84">
        <v>280339701</v>
      </c>
      <c r="N29" s="31">
        <f t="shared" si="4"/>
        <v>-34.42422899140741</v>
      </c>
      <c r="O29" s="30">
        <f t="shared" si="5"/>
        <v>-72.75102358762949</v>
      </c>
      <c r="P29" s="5"/>
      <c r="Q29" s="32"/>
    </row>
    <row r="30" spans="1:17" ht="12.75">
      <c r="A30" s="6" t="s">
        <v>16</v>
      </c>
      <c r="B30" s="28" t="s">
        <v>37</v>
      </c>
      <c r="C30" s="62">
        <v>35440467</v>
      </c>
      <c r="D30" s="63">
        <v>532111285</v>
      </c>
      <c r="E30" s="64">
        <f t="shared" si="0"/>
        <v>496670818</v>
      </c>
      <c r="F30" s="62">
        <v>20500000</v>
      </c>
      <c r="G30" s="63">
        <v>463259839</v>
      </c>
      <c r="H30" s="64">
        <f t="shared" si="1"/>
        <v>442759839</v>
      </c>
      <c r="I30" s="64">
        <v>337280940</v>
      </c>
      <c r="J30" s="29">
        <f t="shared" si="2"/>
        <v>1401.422893214133</v>
      </c>
      <c r="K30" s="30">
        <f t="shared" si="3"/>
        <v>2159.8040926829267</v>
      </c>
      <c r="L30" s="83">
        <v>416970126</v>
      </c>
      <c r="M30" s="84">
        <v>280339701</v>
      </c>
      <c r="N30" s="31">
        <f t="shared" si="4"/>
        <v>119.11424512939807</v>
      </c>
      <c r="O30" s="30">
        <f t="shared" si="5"/>
        <v>157.936902058692</v>
      </c>
      <c r="P30" s="5"/>
      <c r="Q30" s="32"/>
    </row>
    <row r="31" spans="1:17" ht="12.75">
      <c r="A31" s="6" t="s">
        <v>16</v>
      </c>
      <c r="B31" s="28" t="s">
        <v>38</v>
      </c>
      <c r="C31" s="62">
        <v>1173542195</v>
      </c>
      <c r="D31" s="63">
        <v>1120299280</v>
      </c>
      <c r="E31" s="64">
        <f t="shared" si="0"/>
        <v>-53242915</v>
      </c>
      <c r="F31" s="62">
        <v>1463656463</v>
      </c>
      <c r="G31" s="63">
        <v>1027603526</v>
      </c>
      <c r="H31" s="64">
        <f t="shared" si="1"/>
        <v>-436052937</v>
      </c>
      <c r="I31" s="64">
        <v>1164919718</v>
      </c>
      <c r="J31" s="29">
        <f t="shared" si="2"/>
        <v>-4.536940829809702</v>
      </c>
      <c r="K31" s="30">
        <f t="shared" si="3"/>
        <v>-29.792027570884986</v>
      </c>
      <c r="L31" s="83">
        <v>416970126</v>
      </c>
      <c r="M31" s="84">
        <v>280339701</v>
      </c>
      <c r="N31" s="31">
        <f t="shared" si="4"/>
        <v>-12.768999906722334</v>
      </c>
      <c r="O31" s="30">
        <f t="shared" si="5"/>
        <v>-155.54448244203556</v>
      </c>
      <c r="P31" s="5"/>
      <c r="Q31" s="32"/>
    </row>
    <row r="32" spans="1:17" ht="12.75">
      <c r="A32" s="6" t="s">
        <v>16</v>
      </c>
      <c r="B32" s="28" t="s">
        <v>39</v>
      </c>
      <c r="C32" s="62">
        <v>1239900209</v>
      </c>
      <c r="D32" s="63">
        <v>1353316678</v>
      </c>
      <c r="E32" s="64">
        <f t="shared" si="0"/>
        <v>113416469</v>
      </c>
      <c r="F32" s="62">
        <v>1152706205</v>
      </c>
      <c r="G32" s="63">
        <v>1602800696</v>
      </c>
      <c r="H32" s="64">
        <f t="shared" si="1"/>
        <v>450094491</v>
      </c>
      <c r="I32" s="64">
        <v>1370819245</v>
      </c>
      <c r="J32" s="29">
        <f t="shared" si="2"/>
        <v>9.147225573215465</v>
      </c>
      <c r="K32" s="30">
        <f t="shared" si="3"/>
        <v>39.04676569343184</v>
      </c>
      <c r="L32" s="83">
        <v>416970126</v>
      </c>
      <c r="M32" s="84">
        <v>280339701</v>
      </c>
      <c r="N32" s="31">
        <f t="shared" si="4"/>
        <v>27.20014263084162</v>
      </c>
      <c r="O32" s="30">
        <f t="shared" si="5"/>
        <v>160.55324643440352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3539901367</v>
      </c>
      <c r="D33" s="81">
        <v>3956871493</v>
      </c>
      <c r="E33" s="82">
        <f t="shared" si="0"/>
        <v>416970126</v>
      </c>
      <c r="F33" s="80">
        <v>3686413820</v>
      </c>
      <c r="G33" s="81">
        <v>3966753521</v>
      </c>
      <c r="H33" s="82">
        <f t="shared" si="1"/>
        <v>280339701</v>
      </c>
      <c r="I33" s="82">
        <v>3885934817</v>
      </c>
      <c r="J33" s="57">
        <f t="shared" si="2"/>
        <v>11.779145314248526</v>
      </c>
      <c r="K33" s="58">
        <f t="shared" si="3"/>
        <v>7.60467258122421</v>
      </c>
      <c r="L33" s="95">
        <v>416970126</v>
      </c>
      <c r="M33" s="96">
        <v>280339701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975651404</v>
      </c>
      <c r="D8" s="63">
        <v>1001051507</v>
      </c>
      <c r="E8" s="64">
        <f>$D8-$C8</f>
        <v>25400103</v>
      </c>
      <c r="F8" s="62">
        <v>1020531369</v>
      </c>
      <c r="G8" s="63">
        <v>1063116700</v>
      </c>
      <c r="H8" s="64">
        <f>$G8-$F8</f>
        <v>42585331</v>
      </c>
      <c r="I8" s="64">
        <v>1131156170</v>
      </c>
      <c r="J8" s="29">
        <f>IF(($C8=0),0,(($E8/$C8)*100))</f>
        <v>2.603399420721789</v>
      </c>
      <c r="K8" s="30">
        <f>IF(($F8=0),0,(($H8/$F8)*100))</f>
        <v>4.17285860029257</v>
      </c>
      <c r="L8" s="83">
        <v>162147479</v>
      </c>
      <c r="M8" s="84">
        <v>327652469</v>
      </c>
      <c r="N8" s="31">
        <f>IF(($L8=0),0,(($E8/$L8)*100))</f>
        <v>15.66481523897143</v>
      </c>
      <c r="O8" s="30">
        <f>IF(($M8=0),0,(($H8/$M8)*100))</f>
        <v>12.997103647645641</v>
      </c>
      <c r="P8" s="5"/>
      <c r="Q8" s="32"/>
    </row>
    <row r="9" spans="1:17" ht="12.75">
      <c r="A9" s="2" t="s">
        <v>16</v>
      </c>
      <c r="B9" s="28" t="s">
        <v>19</v>
      </c>
      <c r="C9" s="62">
        <v>4229725230</v>
      </c>
      <c r="D9" s="63">
        <v>4410246351</v>
      </c>
      <c r="E9" s="64">
        <f>$D9-$C9</f>
        <v>180521121</v>
      </c>
      <c r="F9" s="62">
        <v>4438434999</v>
      </c>
      <c r="G9" s="63">
        <v>4801669671</v>
      </c>
      <c r="H9" s="64">
        <f>$G9-$F9</f>
        <v>363234672</v>
      </c>
      <c r="I9" s="64">
        <v>5231035118</v>
      </c>
      <c r="J9" s="29">
        <f>IF(($C9=0),0,(($E9/$C9)*100))</f>
        <v>4.267916027254564</v>
      </c>
      <c r="K9" s="30">
        <f>IF(($F9=0),0,(($H9/$F9)*100))</f>
        <v>8.183845704214177</v>
      </c>
      <c r="L9" s="83">
        <v>162147479</v>
      </c>
      <c r="M9" s="84">
        <v>327652469</v>
      </c>
      <c r="N9" s="31">
        <f>IF(($L9=0),0,(($E9/$L9)*100))</f>
        <v>111.33143858499335</v>
      </c>
      <c r="O9" s="30">
        <f>IF(($M9=0),0,(($H9/$M9)*100))</f>
        <v>110.85973901206891</v>
      </c>
      <c r="P9" s="5"/>
      <c r="Q9" s="32"/>
    </row>
    <row r="10" spans="1:17" ht="12.75">
      <c r="A10" s="2" t="s">
        <v>16</v>
      </c>
      <c r="B10" s="28" t="s">
        <v>20</v>
      </c>
      <c r="C10" s="62">
        <v>1386796694</v>
      </c>
      <c r="D10" s="63">
        <v>1343022949</v>
      </c>
      <c r="E10" s="64">
        <f aca="true" t="shared" si="0" ref="E10:E33">$D10-$C10</f>
        <v>-43773745</v>
      </c>
      <c r="F10" s="62">
        <v>1478169224</v>
      </c>
      <c r="G10" s="63">
        <v>1400001690</v>
      </c>
      <c r="H10" s="64">
        <f aca="true" t="shared" si="1" ref="H10:H33">$G10-$F10</f>
        <v>-78167534</v>
      </c>
      <c r="I10" s="64">
        <v>1411007913</v>
      </c>
      <c r="J10" s="29">
        <f aca="true" t="shared" si="2" ref="J10:J33">IF(($C10=0),0,(($E10/$C10)*100))</f>
        <v>-3.1564644759673763</v>
      </c>
      <c r="K10" s="30">
        <f aca="true" t="shared" si="3" ref="K10:K33">IF(($F10=0),0,(($H10/$F10)*100))</f>
        <v>-5.288131611107065</v>
      </c>
      <c r="L10" s="83">
        <v>162147479</v>
      </c>
      <c r="M10" s="84">
        <v>327652469</v>
      </c>
      <c r="N10" s="31">
        <f aca="true" t="shared" si="4" ref="N10:N33">IF(($L10=0),0,(($E10/$L10)*100))</f>
        <v>-26.99625382396479</v>
      </c>
      <c r="O10" s="30">
        <f aca="true" t="shared" si="5" ref="O10:O33">IF(($M10=0),0,(($H10/$M10)*100))</f>
        <v>-23.85684265971455</v>
      </c>
      <c r="P10" s="5"/>
      <c r="Q10" s="32"/>
    </row>
    <row r="11" spans="1:17" ht="16.5">
      <c r="A11" s="6" t="s">
        <v>16</v>
      </c>
      <c r="B11" s="33" t="s">
        <v>21</v>
      </c>
      <c r="C11" s="65">
        <v>6592173328</v>
      </c>
      <c r="D11" s="66">
        <v>6754320807</v>
      </c>
      <c r="E11" s="67">
        <f t="shared" si="0"/>
        <v>162147479</v>
      </c>
      <c r="F11" s="65">
        <v>6937135592</v>
      </c>
      <c r="G11" s="66">
        <v>7264788061</v>
      </c>
      <c r="H11" s="67">
        <f t="shared" si="1"/>
        <v>327652469</v>
      </c>
      <c r="I11" s="67">
        <v>7773199201</v>
      </c>
      <c r="J11" s="34">
        <f t="shared" si="2"/>
        <v>2.4596968394517917</v>
      </c>
      <c r="K11" s="35">
        <f t="shared" si="3"/>
        <v>4.723166567161428</v>
      </c>
      <c r="L11" s="85">
        <v>162147479</v>
      </c>
      <c r="M11" s="86">
        <v>327652469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1390598114</v>
      </c>
      <c r="D13" s="63">
        <v>1331823509</v>
      </c>
      <c r="E13" s="64">
        <f t="shared" si="0"/>
        <v>-58774605</v>
      </c>
      <c r="F13" s="62">
        <v>1475086405</v>
      </c>
      <c r="G13" s="63">
        <v>1401772601</v>
      </c>
      <c r="H13" s="64">
        <f t="shared" si="1"/>
        <v>-73313804</v>
      </c>
      <c r="I13" s="64">
        <v>1477715285</v>
      </c>
      <c r="J13" s="29">
        <f t="shared" si="2"/>
        <v>-4.226570164901</v>
      </c>
      <c r="K13" s="30">
        <f t="shared" si="3"/>
        <v>-4.970136240934306</v>
      </c>
      <c r="L13" s="83">
        <v>94247020</v>
      </c>
      <c r="M13" s="84">
        <v>382473270</v>
      </c>
      <c r="N13" s="31">
        <f t="shared" si="4"/>
        <v>-62.36229538079825</v>
      </c>
      <c r="O13" s="30">
        <f t="shared" si="5"/>
        <v>-19.16834711089745</v>
      </c>
      <c r="P13" s="5"/>
      <c r="Q13" s="32"/>
    </row>
    <row r="14" spans="1:17" ht="12.75">
      <c r="A14" s="2" t="s">
        <v>16</v>
      </c>
      <c r="B14" s="28" t="s">
        <v>24</v>
      </c>
      <c r="C14" s="62">
        <v>1216438694</v>
      </c>
      <c r="D14" s="63">
        <v>1378651298</v>
      </c>
      <c r="E14" s="64">
        <f t="shared" si="0"/>
        <v>162212604</v>
      </c>
      <c r="F14" s="62">
        <v>1240787122</v>
      </c>
      <c r="G14" s="63">
        <v>1665885894</v>
      </c>
      <c r="H14" s="64">
        <f t="shared" si="1"/>
        <v>425098772</v>
      </c>
      <c r="I14" s="64">
        <v>1774385300</v>
      </c>
      <c r="J14" s="29">
        <f t="shared" si="2"/>
        <v>13.335041445171262</v>
      </c>
      <c r="K14" s="30">
        <f t="shared" si="3"/>
        <v>34.260411352012724</v>
      </c>
      <c r="L14" s="83">
        <v>94247020</v>
      </c>
      <c r="M14" s="84">
        <v>382473270</v>
      </c>
      <c r="N14" s="31">
        <f t="shared" si="4"/>
        <v>172.1143055769827</v>
      </c>
      <c r="O14" s="30">
        <f t="shared" si="5"/>
        <v>111.14470090942565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94247020</v>
      </c>
      <c r="M15" s="84">
        <v>382473270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1722654442</v>
      </c>
      <c r="D16" s="63">
        <v>1906754405</v>
      </c>
      <c r="E16" s="64">
        <f t="shared" si="0"/>
        <v>184099963</v>
      </c>
      <c r="F16" s="62">
        <v>1876670292</v>
      </c>
      <c r="G16" s="63">
        <v>2184791056</v>
      </c>
      <c r="H16" s="64">
        <f t="shared" si="1"/>
        <v>308120764</v>
      </c>
      <c r="I16" s="64">
        <v>2393715474</v>
      </c>
      <c r="J16" s="29">
        <f t="shared" si="2"/>
        <v>10.686993195586002</v>
      </c>
      <c r="K16" s="30">
        <f t="shared" si="3"/>
        <v>16.418481462272755</v>
      </c>
      <c r="L16" s="83">
        <v>94247020</v>
      </c>
      <c r="M16" s="84">
        <v>382473270</v>
      </c>
      <c r="N16" s="31">
        <f t="shared" si="4"/>
        <v>195.33770192415633</v>
      </c>
      <c r="O16" s="30">
        <f t="shared" si="5"/>
        <v>80.56007783236721</v>
      </c>
      <c r="P16" s="5"/>
      <c r="Q16" s="32"/>
    </row>
    <row r="17" spans="1:17" ht="12.75">
      <c r="A17" s="2" t="s">
        <v>16</v>
      </c>
      <c r="B17" s="28" t="s">
        <v>26</v>
      </c>
      <c r="C17" s="62">
        <v>2097513314</v>
      </c>
      <c r="D17" s="63">
        <v>1904222372</v>
      </c>
      <c r="E17" s="64">
        <f t="shared" si="0"/>
        <v>-193290942</v>
      </c>
      <c r="F17" s="62">
        <v>2140524571</v>
      </c>
      <c r="G17" s="63">
        <v>1863092109</v>
      </c>
      <c r="H17" s="64">
        <f t="shared" si="1"/>
        <v>-277432462</v>
      </c>
      <c r="I17" s="64">
        <v>1978206860</v>
      </c>
      <c r="J17" s="41">
        <f t="shared" si="2"/>
        <v>-9.215242673782619</v>
      </c>
      <c r="K17" s="30">
        <f t="shared" si="3"/>
        <v>-12.960956662618006</v>
      </c>
      <c r="L17" s="87">
        <v>94247020</v>
      </c>
      <c r="M17" s="84">
        <v>382473270</v>
      </c>
      <c r="N17" s="31">
        <f t="shared" si="4"/>
        <v>-205.08971212034078</v>
      </c>
      <c r="O17" s="30">
        <f t="shared" si="5"/>
        <v>-72.53643163089541</v>
      </c>
      <c r="P17" s="5"/>
      <c r="Q17" s="32"/>
    </row>
    <row r="18" spans="1:17" ht="16.5">
      <c r="A18" s="2" t="s">
        <v>16</v>
      </c>
      <c r="B18" s="33" t="s">
        <v>27</v>
      </c>
      <c r="C18" s="65">
        <v>6427204564</v>
      </c>
      <c r="D18" s="66">
        <v>6521451584</v>
      </c>
      <c r="E18" s="67">
        <f t="shared" si="0"/>
        <v>94247020</v>
      </c>
      <c r="F18" s="65">
        <v>6733068390</v>
      </c>
      <c r="G18" s="66">
        <v>7115541660</v>
      </c>
      <c r="H18" s="67">
        <f t="shared" si="1"/>
        <v>382473270</v>
      </c>
      <c r="I18" s="67">
        <v>7624022919</v>
      </c>
      <c r="J18" s="42">
        <f t="shared" si="2"/>
        <v>1.4663765414889012</v>
      </c>
      <c r="K18" s="35">
        <f t="shared" si="3"/>
        <v>5.6805196063068655</v>
      </c>
      <c r="L18" s="88">
        <v>94247020</v>
      </c>
      <c r="M18" s="86">
        <v>382473270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164968764</v>
      </c>
      <c r="D19" s="72">
        <v>232869223</v>
      </c>
      <c r="E19" s="73">
        <f t="shared" si="0"/>
        <v>67900459</v>
      </c>
      <c r="F19" s="74">
        <v>204067202</v>
      </c>
      <c r="G19" s="75">
        <v>149246401</v>
      </c>
      <c r="H19" s="76">
        <f t="shared" si="1"/>
        <v>-54820801</v>
      </c>
      <c r="I19" s="76">
        <v>149176282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55040700</v>
      </c>
      <c r="M22" s="84">
        <v>-74160000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181000000</v>
      </c>
      <c r="D23" s="63">
        <v>228759050</v>
      </c>
      <c r="E23" s="64">
        <f t="shared" si="0"/>
        <v>47759050</v>
      </c>
      <c r="F23" s="62">
        <v>219500000</v>
      </c>
      <c r="G23" s="63">
        <v>149340000</v>
      </c>
      <c r="H23" s="64">
        <f t="shared" si="1"/>
        <v>-70160000</v>
      </c>
      <c r="I23" s="64">
        <v>149274000</v>
      </c>
      <c r="J23" s="29">
        <f t="shared" si="2"/>
        <v>26.386215469613262</v>
      </c>
      <c r="K23" s="30">
        <f t="shared" si="3"/>
        <v>-31.96355353075171</v>
      </c>
      <c r="L23" s="83">
        <v>55040700</v>
      </c>
      <c r="M23" s="84">
        <v>-74160000</v>
      </c>
      <c r="N23" s="31">
        <f t="shared" si="4"/>
        <v>86.77042624821269</v>
      </c>
      <c r="O23" s="30">
        <f t="shared" si="5"/>
        <v>94.60625674217907</v>
      </c>
      <c r="P23" s="5"/>
      <c r="Q23" s="32"/>
    </row>
    <row r="24" spans="1:17" ht="12.75">
      <c r="A24" s="6" t="s">
        <v>16</v>
      </c>
      <c r="B24" s="28" t="s">
        <v>32</v>
      </c>
      <c r="C24" s="62">
        <v>192390850</v>
      </c>
      <c r="D24" s="63">
        <v>199672500</v>
      </c>
      <c r="E24" s="64">
        <f t="shared" si="0"/>
        <v>7281650</v>
      </c>
      <c r="F24" s="62">
        <v>208497600</v>
      </c>
      <c r="G24" s="63">
        <v>204497600</v>
      </c>
      <c r="H24" s="64">
        <f t="shared" si="1"/>
        <v>-4000000</v>
      </c>
      <c r="I24" s="64">
        <v>214104600</v>
      </c>
      <c r="J24" s="29">
        <f t="shared" si="2"/>
        <v>3.7848213675442466</v>
      </c>
      <c r="K24" s="30">
        <f t="shared" si="3"/>
        <v>-1.918487311124924</v>
      </c>
      <c r="L24" s="83">
        <v>55040700</v>
      </c>
      <c r="M24" s="84">
        <v>-74160000</v>
      </c>
      <c r="N24" s="31">
        <f t="shared" si="4"/>
        <v>13.229573751787314</v>
      </c>
      <c r="O24" s="30">
        <f t="shared" si="5"/>
        <v>5.393743257820928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55040700</v>
      </c>
      <c r="M25" s="84">
        <v>-74160000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373390850</v>
      </c>
      <c r="D26" s="66">
        <v>428431550</v>
      </c>
      <c r="E26" s="67">
        <f t="shared" si="0"/>
        <v>55040700</v>
      </c>
      <c r="F26" s="65">
        <v>427997600</v>
      </c>
      <c r="G26" s="66">
        <v>353837600</v>
      </c>
      <c r="H26" s="67">
        <f t="shared" si="1"/>
        <v>-74160000</v>
      </c>
      <c r="I26" s="67">
        <v>363378600</v>
      </c>
      <c r="J26" s="42">
        <f t="shared" si="2"/>
        <v>14.740773642417857</v>
      </c>
      <c r="K26" s="35">
        <f t="shared" si="3"/>
        <v>-17.327199965607285</v>
      </c>
      <c r="L26" s="88">
        <v>55040700</v>
      </c>
      <c r="M26" s="86">
        <v>-74160000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38840005</v>
      </c>
      <c r="D28" s="63">
        <v>46275434</v>
      </c>
      <c r="E28" s="64">
        <f t="shared" si="0"/>
        <v>7435429</v>
      </c>
      <c r="F28" s="62">
        <v>60804796</v>
      </c>
      <c r="G28" s="63">
        <v>26143447</v>
      </c>
      <c r="H28" s="64">
        <f t="shared" si="1"/>
        <v>-34661349</v>
      </c>
      <c r="I28" s="64">
        <v>33555301</v>
      </c>
      <c r="J28" s="29">
        <f t="shared" si="2"/>
        <v>19.143738524235516</v>
      </c>
      <c r="K28" s="30">
        <f t="shared" si="3"/>
        <v>-57.004301108090225</v>
      </c>
      <c r="L28" s="83">
        <v>55240700</v>
      </c>
      <c r="M28" s="84">
        <v>-74160000</v>
      </c>
      <c r="N28" s="31">
        <f t="shared" si="4"/>
        <v>13.460055719786318</v>
      </c>
      <c r="O28" s="30">
        <f t="shared" si="5"/>
        <v>46.73860436893204</v>
      </c>
      <c r="P28" s="5"/>
      <c r="Q28" s="32"/>
    </row>
    <row r="29" spans="1:17" ht="12.75">
      <c r="A29" s="6" t="s">
        <v>16</v>
      </c>
      <c r="B29" s="28" t="s">
        <v>36</v>
      </c>
      <c r="C29" s="62">
        <v>139500000</v>
      </c>
      <c r="D29" s="63">
        <v>120906000</v>
      </c>
      <c r="E29" s="64">
        <f t="shared" si="0"/>
        <v>-18594000</v>
      </c>
      <c r="F29" s="62">
        <v>192500000</v>
      </c>
      <c r="G29" s="63">
        <v>90900000</v>
      </c>
      <c r="H29" s="64">
        <f t="shared" si="1"/>
        <v>-101600000</v>
      </c>
      <c r="I29" s="64">
        <v>101700000</v>
      </c>
      <c r="J29" s="29">
        <f t="shared" si="2"/>
        <v>-13.329032258064515</v>
      </c>
      <c r="K29" s="30">
        <f t="shared" si="3"/>
        <v>-52.77922077922078</v>
      </c>
      <c r="L29" s="83">
        <v>55240700</v>
      </c>
      <c r="M29" s="84">
        <v>-74160000</v>
      </c>
      <c r="N29" s="31">
        <f t="shared" si="4"/>
        <v>-33.659964482709306</v>
      </c>
      <c r="O29" s="30">
        <f t="shared" si="5"/>
        <v>137.00107874865157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55240700</v>
      </c>
      <c r="M30" s="84">
        <v>-74160000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54344311</v>
      </c>
      <c r="D31" s="63">
        <v>40593642</v>
      </c>
      <c r="E31" s="64">
        <f t="shared" si="0"/>
        <v>-13750669</v>
      </c>
      <c r="F31" s="62">
        <v>40124034</v>
      </c>
      <c r="G31" s="63">
        <v>44701271</v>
      </c>
      <c r="H31" s="64">
        <f t="shared" si="1"/>
        <v>4577237</v>
      </c>
      <c r="I31" s="64">
        <v>53729704</v>
      </c>
      <c r="J31" s="29">
        <f t="shared" si="2"/>
        <v>-25.302867488742294</v>
      </c>
      <c r="K31" s="30">
        <f t="shared" si="3"/>
        <v>11.407718874926683</v>
      </c>
      <c r="L31" s="83">
        <v>55240700</v>
      </c>
      <c r="M31" s="84">
        <v>-74160000</v>
      </c>
      <c r="N31" s="31">
        <f t="shared" si="4"/>
        <v>-24.892278700306115</v>
      </c>
      <c r="O31" s="30">
        <f t="shared" si="5"/>
        <v>-6.172110302049623</v>
      </c>
      <c r="P31" s="5"/>
      <c r="Q31" s="32"/>
    </row>
    <row r="32" spans="1:17" ht="12.75">
      <c r="A32" s="6" t="s">
        <v>16</v>
      </c>
      <c r="B32" s="28" t="s">
        <v>39</v>
      </c>
      <c r="C32" s="62">
        <v>140706534</v>
      </c>
      <c r="D32" s="63">
        <v>220856474</v>
      </c>
      <c r="E32" s="64">
        <f t="shared" si="0"/>
        <v>80149940</v>
      </c>
      <c r="F32" s="62">
        <v>134568770</v>
      </c>
      <c r="G32" s="63">
        <v>192092882</v>
      </c>
      <c r="H32" s="64">
        <f t="shared" si="1"/>
        <v>57524112</v>
      </c>
      <c r="I32" s="64">
        <v>174393595</v>
      </c>
      <c r="J32" s="29">
        <f t="shared" si="2"/>
        <v>56.962486191295135</v>
      </c>
      <c r="K32" s="30">
        <f t="shared" si="3"/>
        <v>42.74699991684549</v>
      </c>
      <c r="L32" s="83">
        <v>55240700</v>
      </c>
      <c r="M32" s="84">
        <v>-74160000</v>
      </c>
      <c r="N32" s="31">
        <f t="shared" si="4"/>
        <v>145.0921874632291</v>
      </c>
      <c r="O32" s="30">
        <f t="shared" si="5"/>
        <v>-77.56757281553398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373390850</v>
      </c>
      <c r="D33" s="81">
        <v>428631550</v>
      </c>
      <c r="E33" s="82">
        <f t="shared" si="0"/>
        <v>55240700</v>
      </c>
      <c r="F33" s="80">
        <v>427997600</v>
      </c>
      <c r="G33" s="81">
        <v>353837600</v>
      </c>
      <c r="H33" s="82">
        <f t="shared" si="1"/>
        <v>-74160000</v>
      </c>
      <c r="I33" s="82">
        <v>363378600</v>
      </c>
      <c r="J33" s="57">
        <f t="shared" si="2"/>
        <v>14.794336818912408</v>
      </c>
      <c r="K33" s="58">
        <f t="shared" si="3"/>
        <v>-17.327199965607285</v>
      </c>
      <c r="L33" s="95">
        <v>55240700</v>
      </c>
      <c r="M33" s="96">
        <v>-74160000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285543702</v>
      </c>
      <c r="D8" s="63">
        <v>271370829</v>
      </c>
      <c r="E8" s="64">
        <f>$D8-$C8</f>
        <v>-14172873</v>
      </c>
      <c r="F8" s="62">
        <v>308672742</v>
      </c>
      <c r="G8" s="63">
        <v>290366787</v>
      </c>
      <c r="H8" s="64">
        <f>$G8-$F8</f>
        <v>-18305955</v>
      </c>
      <c r="I8" s="64">
        <v>310692462</v>
      </c>
      <c r="J8" s="29">
        <f>IF(($C8=0),0,(($E8/$C8)*100))</f>
        <v>-4.963468954394939</v>
      </c>
      <c r="K8" s="30">
        <f>IF(($F8=0),0,(($H8/$F8)*100))</f>
        <v>-5.930538239751666</v>
      </c>
      <c r="L8" s="83">
        <v>-13670984</v>
      </c>
      <c r="M8" s="84">
        <v>-8261924</v>
      </c>
      <c r="N8" s="31">
        <f>IF(($L8=0),0,(($E8/$L8)*100))</f>
        <v>103.67119879593159</v>
      </c>
      <c r="O8" s="30">
        <f>IF(($M8=0),0,(($H8/$M8)*100))</f>
        <v>221.57012095487687</v>
      </c>
      <c r="P8" s="5"/>
      <c r="Q8" s="32"/>
    </row>
    <row r="9" spans="1:17" ht="12.75">
      <c r="A9" s="2" t="s">
        <v>16</v>
      </c>
      <c r="B9" s="28" t="s">
        <v>19</v>
      </c>
      <c r="C9" s="62">
        <v>820058419</v>
      </c>
      <c r="D9" s="63">
        <v>825926483</v>
      </c>
      <c r="E9" s="64">
        <f>$D9-$C9</f>
        <v>5868064</v>
      </c>
      <c r="F9" s="62">
        <v>874326449</v>
      </c>
      <c r="G9" s="63">
        <v>893794990</v>
      </c>
      <c r="H9" s="64">
        <f>$G9-$F9</f>
        <v>19468541</v>
      </c>
      <c r="I9" s="64">
        <v>968430086</v>
      </c>
      <c r="J9" s="29">
        <f>IF(($C9=0),0,(($E9/$C9)*100))</f>
        <v>0.7155665820924887</v>
      </c>
      <c r="K9" s="30">
        <f>IF(($F9=0),0,(($H9/$F9)*100))</f>
        <v>2.22669015929541</v>
      </c>
      <c r="L9" s="83">
        <v>-13670984</v>
      </c>
      <c r="M9" s="84">
        <v>-8261924</v>
      </c>
      <c r="N9" s="31">
        <f>IF(($L9=0),0,(($E9/$L9)*100))</f>
        <v>-42.92349402208356</v>
      </c>
      <c r="O9" s="30">
        <f>IF(($M9=0),0,(($H9/$M9)*100))</f>
        <v>-235.64173429820949</v>
      </c>
      <c r="P9" s="5"/>
      <c r="Q9" s="32"/>
    </row>
    <row r="10" spans="1:17" ht="12.75">
      <c r="A10" s="2" t="s">
        <v>16</v>
      </c>
      <c r="B10" s="28" t="s">
        <v>20</v>
      </c>
      <c r="C10" s="62">
        <v>259191804</v>
      </c>
      <c r="D10" s="63">
        <v>253825629</v>
      </c>
      <c r="E10" s="64">
        <f aca="true" t="shared" si="0" ref="E10:E33">$D10-$C10</f>
        <v>-5366175</v>
      </c>
      <c r="F10" s="62">
        <v>279231275</v>
      </c>
      <c r="G10" s="63">
        <v>269806765</v>
      </c>
      <c r="H10" s="64">
        <f aca="true" t="shared" si="1" ref="H10:H33">$G10-$F10</f>
        <v>-9424510</v>
      </c>
      <c r="I10" s="64">
        <v>280386900</v>
      </c>
      <c r="J10" s="29">
        <f aca="true" t="shared" si="2" ref="J10:J33">IF(($C10=0),0,(($E10/$C10)*100))</f>
        <v>-2.07034903001794</v>
      </c>
      <c r="K10" s="30">
        <f aca="true" t="shared" si="3" ref="K10:K33">IF(($F10=0),0,(($H10/$F10)*100))</f>
        <v>-3.37516275710878</v>
      </c>
      <c r="L10" s="83">
        <v>-13670984</v>
      </c>
      <c r="M10" s="84">
        <v>-8261924</v>
      </c>
      <c r="N10" s="31">
        <f aca="true" t="shared" si="4" ref="N10:N33">IF(($L10=0),0,(($E10/$L10)*100))</f>
        <v>39.25229522615197</v>
      </c>
      <c r="O10" s="30">
        <f aca="true" t="shared" si="5" ref="O10:O33">IF(($M10=0),0,(($H10/$M10)*100))</f>
        <v>114.07161334333263</v>
      </c>
      <c r="P10" s="5"/>
      <c r="Q10" s="32"/>
    </row>
    <row r="11" spans="1:17" ht="16.5">
      <c r="A11" s="6" t="s">
        <v>16</v>
      </c>
      <c r="B11" s="33" t="s">
        <v>21</v>
      </c>
      <c r="C11" s="65">
        <v>1364793925</v>
      </c>
      <c r="D11" s="66">
        <v>1351122941</v>
      </c>
      <c r="E11" s="67">
        <f t="shared" si="0"/>
        <v>-13670984</v>
      </c>
      <c r="F11" s="65">
        <v>1462230466</v>
      </c>
      <c r="G11" s="66">
        <v>1453968542</v>
      </c>
      <c r="H11" s="67">
        <f t="shared" si="1"/>
        <v>-8261924</v>
      </c>
      <c r="I11" s="67">
        <v>1559509448</v>
      </c>
      <c r="J11" s="34">
        <f t="shared" si="2"/>
        <v>-1.0016885149895431</v>
      </c>
      <c r="K11" s="35">
        <f t="shared" si="3"/>
        <v>-0.5650220120635895</v>
      </c>
      <c r="L11" s="85">
        <v>-13670984</v>
      </c>
      <c r="M11" s="86">
        <v>-8261924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351721660</v>
      </c>
      <c r="D13" s="63">
        <v>367974946</v>
      </c>
      <c r="E13" s="64">
        <f t="shared" si="0"/>
        <v>16253286</v>
      </c>
      <c r="F13" s="62">
        <v>370811425</v>
      </c>
      <c r="G13" s="63">
        <v>385260743</v>
      </c>
      <c r="H13" s="64">
        <f t="shared" si="1"/>
        <v>14449318</v>
      </c>
      <c r="I13" s="64">
        <v>404129122</v>
      </c>
      <c r="J13" s="29">
        <f t="shared" si="2"/>
        <v>4.62106484997256</v>
      </c>
      <c r="K13" s="30">
        <f t="shared" si="3"/>
        <v>3.8966755137061915</v>
      </c>
      <c r="L13" s="83">
        <v>18392849</v>
      </c>
      <c r="M13" s="84">
        <v>28320175</v>
      </c>
      <c r="N13" s="31">
        <f t="shared" si="4"/>
        <v>88.36741931606137</v>
      </c>
      <c r="O13" s="30">
        <f t="shared" si="5"/>
        <v>51.021287827494</v>
      </c>
      <c r="P13" s="5"/>
      <c r="Q13" s="32"/>
    </row>
    <row r="14" spans="1:17" ht="12.75">
      <c r="A14" s="2" t="s">
        <v>16</v>
      </c>
      <c r="B14" s="28" t="s">
        <v>24</v>
      </c>
      <c r="C14" s="62">
        <v>104844503</v>
      </c>
      <c r="D14" s="63">
        <v>103036824</v>
      </c>
      <c r="E14" s="64">
        <f t="shared" si="0"/>
        <v>-1807679</v>
      </c>
      <c r="F14" s="62">
        <v>109275777</v>
      </c>
      <c r="G14" s="63">
        <v>109150099</v>
      </c>
      <c r="H14" s="64">
        <f t="shared" si="1"/>
        <v>-125678</v>
      </c>
      <c r="I14" s="64">
        <v>115447071</v>
      </c>
      <c r="J14" s="29">
        <f t="shared" si="2"/>
        <v>-1.7241523859386314</v>
      </c>
      <c r="K14" s="30">
        <f t="shared" si="3"/>
        <v>-0.11500993490991146</v>
      </c>
      <c r="L14" s="83">
        <v>18392849</v>
      </c>
      <c r="M14" s="84">
        <v>28320175</v>
      </c>
      <c r="N14" s="31">
        <f t="shared" si="4"/>
        <v>-9.828162021011536</v>
      </c>
      <c r="O14" s="30">
        <f t="shared" si="5"/>
        <v>-0.4437755063307342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18392849</v>
      </c>
      <c r="M15" s="84">
        <v>28320175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360972809</v>
      </c>
      <c r="D16" s="63">
        <v>392352876</v>
      </c>
      <c r="E16" s="64">
        <f t="shared" si="0"/>
        <v>31380067</v>
      </c>
      <c r="F16" s="62">
        <v>379743395</v>
      </c>
      <c r="G16" s="63">
        <v>427272282</v>
      </c>
      <c r="H16" s="64">
        <f t="shared" si="1"/>
        <v>47528887</v>
      </c>
      <c r="I16" s="64">
        <v>465299515</v>
      </c>
      <c r="J16" s="29">
        <f t="shared" si="2"/>
        <v>8.69319411811985</v>
      </c>
      <c r="K16" s="30">
        <f t="shared" si="3"/>
        <v>12.516053636693272</v>
      </c>
      <c r="L16" s="83">
        <v>18392849</v>
      </c>
      <c r="M16" s="84">
        <v>28320175</v>
      </c>
      <c r="N16" s="31">
        <f t="shared" si="4"/>
        <v>170.61014854196867</v>
      </c>
      <c r="O16" s="30">
        <f t="shared" si="5"/>
        <v>167.8269537529341</v>
      </c>
      <c r="P16" s="5"/>
      <c r="Q16" s="32"/>
    </row>
    <row r="17" spans="1:17" ht="12.75">
      <c r="A17" s="2" t="s">
        <v>16</v>
      </c>
      <c r="B17" s="28" t="s">
        <v>26</v>
      </c>
      <c r="C17" s="62">
        <v>583441874</v>
      </c>
      <c r="D17" s="63">
        <v>556009049</v>
      </c>
      <c r="E17" s="64">
        <f t="shared" si="0"/>
        <v>-27432825</v>
      </c>
      <c r="F17" s="62">
        <v>614761400</v>
      </c>
      <c r="G17" s="63">
        <v>581229048</v>
      </c>
      <c r="H17" s="64">
        <f t="shared" si="1"/>
        <v>-33532352</v>
      </c>
      <c r="I17" s="64">
        <v>610970637</v>
      </c>
      <c r="J17" s="41">
        <f t="shared" si="2"/>
        <v>-4.701895119718472</v>
      </c>
      <c r="K17" s="30">
        <f t="shared" si="3"/>
        <v>-5.454531140048806</v>
      </c>
      <c r="L17" s="87">
        <v>18392849</v>
      </c>
      <c r="M17" s="84">
        <v>28320175</v>
      </c>
      <c r="N17" s="31">
        <f t="shared" si="4"/>
        <v>-149.1494058370185</v>
      </c>
      <c r="O17" s="30">
        <f t="shared" si="5"/>
        <v>-118.40446607409736</v>
      </c>
      <c r="P17" s="5"/>
      <c r="Q17" s="32"/>
    </row>
    <row r="18" spans="1:17" ht="16.5">
      <c r="A18" s="2" t="s">
        <v>16</v>
      </c>
      <c r="B18" s="33" t="s">
        <v>27</v>
      </c>
      <c r="C18" s="65">
        <v>1400980846</v>
      </c>
      <c r="D18" s="66">
        <v>1419373695</v>
      </c>
      <c r="E18" s="67">
        <f t="shared" si="0"/>
        <v>18392849</v>
      </c>
      <c r="F18" s="65">
        <v>1474591997</v>
      </c>
      <c r="G18" s="66">
        <v>1502912172</v>
      </c>
      <c r="H18" s="67">
        <f t="shared" si="1"/>
        <v>28320175</v>
      </c>
      <c r="I18" s="67">
        <v>1595846345</v>
      </c>
      <c r="J18" s="42">
        <f t="shared" si="2"/>
        <v>1.3128551366361791</v>
      </c>
      <c r="K18" s="35">
        <f t="shared" si="3"/>
        <v>1.9205431100681607</v>
      </c>
      <c r="L18" s="88">
        <v>18392849</v>
      </c>
      <c r="M18" s="86">
        <v>28320175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-36186921</v>
      </c>
      <c r="D19" s="72">
        <v>-68250754</v>
      </c>
      <c r="E19" s="73">
        <f t="shared" si="0"/>
        <v>-32063833</v>
      </c>
      <c r="F19" s="74">
        <v>-12361531</v>
      </c>
      <c r="G19" s="75">
        <v>-48943630</v>
      </c>
      <c r="H19" s="76">
        <f t="shared" si="1"/>
        <v>-36582099</v>
      </c>
      <c r="I19" s="76">
        <v>-36336897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41470000</v>
      </c>
      <c r="D22" s="63">
        <v>25325000</v>
      </c>
      <c r="E22" s="64">
        <f t="shared" si="0"/>
        <v>-16145000</v>
      </c>
      <c r="F22" s="62">
        <v>45110000</v>
      </c>
      <c r="G22" s="63">
        <v>27400000</v>
      </c>
      <c r="H22" s="64">
        <f t="shared" si="1"/>
        <v>-17710000</v>
      </c>
      <c r="I22" s="64">
        <v>17550000</v>
      </c>
      <c r="J22" s="29">
        <f t="shared" si="2"/>
        <v>-38.93175789727514</v>
      </c>
      <c r="K22" s="30">
        <f t="shared" si="3"/>
        <v>-39.25958767457327</v>
      </c>
      <c r="L22" s="83">
        <v>10028484</v>
      </c>
      <c r="M22" s="84">
        <v>-33164999</v>
      </c>
      <c r="N22" s="31">
        <f t="shared" si="4"/>
        <v>-160.99143200507672</v>
      </c>
      <c r="O22" s="30">
        <f t="shared" si="5"/>
        <v>53.39966993516268</v>
      </c>
      <c r="P22" s="5"/>
      <c r="Q22" s="32"/>
    </row>
    <row r="23" spans="1:17" ht="12.75">
      <c r="A23" s="6" t="s">
        <v>16</v>
      </c>
      <c r="B23" s="28" t="s">
        <v>31</v>
      </c>
      <c r="C23" s="62">
        <v>19418000</v>
      </c>
      <c r="D23" s="63">
        <v>31806088</v>
      </c>
      <c r="E23" s="64">
        <f t="shared" si="0"/>
        <v>12388088</v>
      </c>
      <c r="F23" s="62">
        <v>30582000</v>
      </c>
      <c r="G23" s="63">
        <v>13527000</v>
      </c>
      <c r="H23" s="64">
        <f t="shared" si="1"/>
        <v>-17055000</v>
      </c>
      <c r="I23" s="64">
        <v>23403913</v>
      </c>
      <c r="J23" s="29">
        <f t="shared" si="2"/>
        <v>63.79693068287157</v>
      </c>
      <c r="K23" s="30">
        <f t="shared" si="3"/>
        <v>-55.76809888169512</v>
      </c>
      <c r="L23" s="83">
        <v>10028484</v>
      </c>
      <c r="M23" s="84">
        <v>-33164999</v>
      </c>
      <c r="N23" s="31">
        <f t="shared" si="4"/>
        <v>123.52901993960404</v>
      </c>
      <c r="O23" s="30">
        <f t="shared" si="5"/>
        <v>51.424696258848066</v>
      </c>
      <c r="P23" s="5"/>
      <c r="Q23" s="32"/>
    </row>
    <row r="24" spans="1:17" ht="12.75">
      <c r="A24" s="6" t="s">
        <v>16</v>
      </c>
      <c r="B24" s="28" t="s">
        <v>32</v>
      </c>
      <c r="C24" s="62">
        <v>74077174</v>
      </c>
      <c r="D24" s="63">
        <v>87862570</v>
      </c>
      <c r="E24" s="64">
        <f t="shared" si="0"/>
        <v>13785396</v>
      </c>
      <c r="F24" s="62">
        <v>78027956</v>
      </c>
      <c r="G24" s="63">
        <v>79627957</v>
      </c>
      <c r="H24" s="64">
        <f t="shared" si="1"/>
        <v>1600001</v>
      </c>
      <c r="I24" s="64">
        <v>75899392</v>
      </c>
      <c r="J24" s="29">
        <f t="shared" si="2"/>
        <v>18.609505810791322</v>
      </c>
      <c r="K24" s="30">
        <f t="shared" si="3"/>
        <v>2.0505483957570285</v>
      </c>
      <c r="L24" s="83">
        <v>10028484</v>
      </c>
      <c r="M24" s="84">
        <v>-33164999</v>
      </c>
      <c r="N24" s="31">
        <f t="shared" si="4"/>
        <v>137.4624120654727</v>
      </c>
      <c r="O24" s="30">
        <f t="shared" si="5"/>
        <v>-4.82436619401074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10028484</v>
      </c>
      <c r="M25" s="84">
        <v>-33164999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134965174</v>
      </c>
      <c r="D26" s="66">
        <v>144993658</v>
      </c>
      <c r="E26" s="67">
        <f t="shared" si="0"/>
        <v>10028484</v>
      </c>
      <c r="F26" s="65">
        <v>153719956</v>
      </c>
      <c r="G26" s="66">
        <v>120554957</v>
      </c>
      <c r="H26" s="67">
        <f t="shared" si="1"/>
        <v>-33164999</v>
      </c>
      <c r="I26" s="67">
        <v>116853305</v>
      </c>
      <c r="J26" s="42">
        <f t="shared" si="2"/>
        <v>7.430423495767878</v>
      </c>
      <c r="K26" s="35">
        <f t="shared" si="3"/>
        <v>-21.57494697695594</v>
      </c>
      <c r="L26" s="88">
        <v>10028484</v>
      </c>
      <c r="M26" s="86">
        <v>-33164999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30178261</v>
      </c>
      <c r="D28" s="63">
        <v>31651602</v>
      </c>
      <c r="E28" s="64">
        <f t="shared" si="0"/>
        <v>1473341</v>
      </c>
      <c r="F28" s="62">
        <v>19842261</v>
      </c>
      <c r="G28" s="63">
        <v>28875522</v>
      </c>
      <c r="H28" s="64">
        <f t="shared" si="1"/>
        <v>9033261</v>
      </c>
      <c r="I28" s="64">
        <v>25152826</v>
      </c>
      <c r="J28" s="29">
        <f t="shared" si="2"/>
        <v>4.882126905854515</v>
      </c>
      <c r="K28" s="30">
        <f t="shared" si="3"/>
        <v>45.52536124789408</v>
      </c>
      <c r="L28" s="83">
        <v>10028484</v>
      </c>
      <c r="M28" s="84">
        <v>-33164999</v>
      </c>
      <c r="N28" s="31">
        <f t="shared" si="4"/>
        <v>14.691562553223397</v>
      </c>
      <c r="O28" s="30">
        <f t="shared" si="5"/>
        <v>-27.237332345464566</v>
      </c>
      <c r="P28" s="5"/>
      <c r="Q28" s="32"/>
    </row>
    <row r="29" spans="1:17" ht="12.75">
      <c r="A29" s="6" t="s">
        <v>16</v>
      </c>
      <c r="B29" s="28" t="s">
        <v>36</v>
      </c>
      <c r="C29" s="62">
        <v>27578261</v>
      </c>
      <c r="D29" s="63">
        <v>26172000</v>
      </c>
      <c r="E29" s="64">
        <f t="shared" si="0"/>
        <v>-1406261</v>
      </c>
      <c r="F29" s="62">
        <v>29828261</v>
      </c>
      <c r="G29" s="63">
        <v>35478261</v>
      </c>
      <c r="H29" s="64">
        <f t="shared" si="1"/>
        <v>5650000</v>
      </c>
      <c r="I29" s="64">
        <v>30086957</v>
      </c>
      <c r="J29" s="29">
        <f t="shared" si="2"/>
        <v>-5.099164882078678</v>
      </c>
      <c r="K29" s="30">
        <f t="shared" si="3"/>
        <v>18.94176800987493</v>
      </c>
      <c r="L29" s="83">
        <v>10028484</v>
      </c>
      <c r="M29" s="84">
        <v>-33164999</v>
      </c>
      <c r="N29" s="31">
        <f t="shared" si="4"/>
        <v>-14.022667832944641</v>
      </c>
      <c r="O29" s="30">
        <f t="shared" si="5"/>
        <v>-17.03603247508013</v>
      </c>
      <c r="P29" s="5"/>
      <c r="Q29" s="32"/>
    </row>
    <row r="30" spans="1:17" ht="12.75">
      <c r="A30" s="6" t="s">
        <v>16</v>
      </c>
      <c r="B30" s="28" t="s">
        <v>37</v>
      </c>
      <c r="C30" s="62">
        <v>3500000</v>
      </c>
      <c r="D30" s="63">
        <v>10000000</v>
      </c>
      <c r="E30" s="64">
        <f t="shared" si="0"/>
        <v>6500000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185.71428571428572</v>
      </c>
      <c r="K30" s="30">
        <f t="shared" si="3"/>
        <v>0</v>
      </c>
      <c r="L30" s="83">
        <v>10028484</v>
      </c>
      <c r="M30" s="84">
        <v>-33164999</v>
      </c>
      <c r="N30" s="31">
        <f t="shared" si="4"/>
        <v>64.81537987197268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11717391</v>
      </c>
      <c r="D31" s="63">
        <v>6217391</v>
      </c>
      <c r="E31" s="64">
        <f t="shared" si="0"/>
        <v>-5500000</v>
      </c>
      <c r="F31" s="62">
        <v>19717391</v>
      </c>
      <c r="G31" s="63">
        <v>7717391</v>
      </c>
      <c r="H31" s="64">
        <f t="shared" si="1"/>
        <v>-12000000</v>
      </c>
      <c r="I31" s="64">
        <v>13760870</v>
      </c>
      <c r="J31" s="29">
        <f t="shared" si="2"/>
        <v>-46.93877672939309</v>
      </c>
      <c r="K31" s="30">
        <f t="shared" si="3"/>
        <v>-60.859978888687664</v>
      </c>
      <c r="L31" s="83">
        <v>10028484</v>
      </c>
      <c r="M31" s="84">
        <v>-33164999</v>
      </c>
      <c r="N31" s="31">
        <f t="shared" si="4"/>
        <v>-54.84378296859226</v>
      </c>
      <c r="O31" s="30">
        <f t="shared" si="5"/>
        <v>36.182723840878154</v>
      </c>
      <c r="P31" s="5"/>
      <c r="Q31" s="32"/>
    </row>
    <row r="32" spans="1:17" ht="12.75">
      <c r="A32" s="6" t="s">
        <v>16</v>
      </c>
      <c r="B32" s="28" t="s">
        <v>39</v>
      </c>
      <c r="C32" s="62">
        <v>61991261</v>
      </c>
      <c r="D32" s="63">
        <v>70952665</v>
      </c>
      <c r="E32" s="64">
        <f t="shared" si="0"/>
        <v>8961404</v>
      </c>
      <c r="F32" s="62">
        <v>84332043</v>
      </c>
      <c r="G32" s="63">
        <v>48483783</v>
      </c>
      <c r="H32" s="64">
        <f t="shared" si="1"/>
        <v>-35848260</v>
      </c>
      <c r="I32" s="64">
        <v>47852652</v>
      </c>
      <c r="J32" s="29">
        <f t="shared" si="2"/>
        <v>14.45591500389063</v>
      </c>
      <c r="K32" s="30">
        <f t="shared" si="3"/>
        <v>-42.508468578189195</v>
      </c>
      <c r="L32" s="83">
        <v>10028484</v>
      </c>
      <c r="M32" s="84">
        <v>-33164999</v>
      </c>
      <c r="N32" s="31">
        <f t="shared" si="4"/>
        <v>89.35950837634084</v>
      </c>
      <c r="O32" s="30">
        <f t="shared" si="5"/>
        <v>108.09064097966655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134965174</v>
      </c>
      <c r="D33" s="81">
        <v>144993658</v>
      </c>
      <c r="E33" s="82">
        <f t="shared" si="0"/>
        <v>10028484</v>
      </c>
      <c r="F33" s="80">
        <v>153719956</v>
      </c>
      <c r="G33" s="81">
        <v>120554957</v>
      </c>
      <c r="H33" s="82">
        <f t="shared" si="1"/>
        <v>-33164999</v>
      </c>
      <c r="I33" s="82">
        <v>116853305</v>
      </c>
      <c r="J33" s="57">
        <f t="shared" si="2"/>
        <v>7.430423495767878</v>
      </c>
      <c r="K33" s="58">
        <f t="shared" si="3"/>
        <v>-21.57494697695594</v>
      </c>
      <c r="L33" s="95">
        <v>10028484</v>
      </c>
      <c r="M33" s="96">
        <v>-33164999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142271291</v>
      </c>
      <c r="D8" s="63">
        <v>146785030</v>
      </c>
      <c r="E8" s="64">
        <f>$D8-$C8</f>
        <v>4513739</v>
      </c>
      <c r="F8" s="62">
        <v>149242584</v>
      </c>
      <c r="G8" s="63">
        <v>152950060</v>
      </c>
      <c r="H8" s="64">
        <f>$G8-$F8</f>
        <v>3707476</v>
      </c>
      <c r="I8" s="64">
        <v>159679920</v>
      </c>
      <c r="J8" s="29">
        <f>IF(($C8=0),0,(($E8/$C8)*100))</f>
        <v>3.172628130576252</v>
      </c>
      <c r="K8" s="30">
        <f>IF(($F8=0),0,(($H8/$F8)*100))</f>
        <v>2.484194457528288</v>
      </c>
      <c r="L8" s="83">
        <v>46798086</v>
      </c>
      <c r="M8" s="84">
        <v>40758769</v>
      </c>
      <c r="N8" s="31">
        <f>IF(($L8=0),0,(($E8/$L8)*100))</f>
        <v>9.64513591431923</v>
      </c>
      <c r="O8" s="30">
        <f>IF(($M8=0),0,(($H8/$M8)*100))</f>
        <v>9.096143212764842</v>
      </c>
      <c r="P8" s="5"/>
      <c r="Q8" s="32"/>
    </row>
    <row r="9" spans="1:17" ht="12.75">
      <c r="A9" s="2" t="s">
        <v>16</v>
      </c>
      <c r="B9" s="28" t="s">
        <v>19</v>
      </c>
      <c r="C9" s="62">
        <v>600008556</v>
      </c>
      <c r="D9" s="63">
        <v>645062420</v>
      </c>
      <c r="E9" s="64">
        <f>$D9-$C9</f>
        <v>45053864</v>
      </c>
      <c r="F9" s="62">
        <v>636831849</v>
      </c>
      <c r="G9" s="63">
        <v>691178830</v>
      </c>
      <c r="H9" s="64">
        <f>$G9-$F9</f>
        <v>54346981</v>
      </c>
      <c r="I9" s="64">
        <v>741425990</v>
      </c>
      <c r="J9" s="29">
        <f>IF(($C9=0),0,(($E9/$C9)*100))</f>
        <v>7.508870256843471</v>
      </c>
      <c r="K9" s="30">
        <f>IF(($F9=0),0,(($H9/$F9)*100))</f>
        <v>8.533960901192302</v>
      </c>
      <c r="L9" s="83">
        <v>46798086</v>
      </c>
      <c r="M9" s="84">
        <v>40758769</v>
      </c>
      <c r="N9" s="31">
        <f>IF(($L9=0),0,(($E9/$L9)*100))</f>
        <v>96.27287748477576</v>
      </c>
      <c r="O9" s="30">
        <f>IF(($M9=0),0,(($H9/$M9)*100))</f>
        <v>133.33813148282275</v>
      </c>
      <c r="P9" s="5"/>
      <c r="Q9" s="32"/>
    </row>
    <row r="10" spans="1:17" ht="12.75">
      <c r="A10" s="2" t="s">
        <v>16</v>
      </c>
      <c r="B10" s="28" t="s">
        <v>20</v>
      </c>
      <c r="C10" s="62">
        <v>264284357</v>
      </c>
      <c r="D10" s="63">
        <v>261514840</v>
      </c>
      <c r="E10" s="64">
        <f aca="true" t="shared" si="0" ref="E10:E33">$D10-$C10</f>
        <v>-2769517</v>
      </c>
      <c r="F10" s="62">
        <v>292496778</v>
      </c>
      <c r="G10" s="63">
        <v>275201090</v>
      </c>
      <c r="H10" s="64">
        <f aca="true" t="shared" si="1" ref="H10:H33">$G10-$F10</f>
        <v>-17295688</v>
      </c>
      <c r="I10" s="64">
        <v>279423770</v>
      </c>
      <c r="J10" s="29">
        <f aca="true" t="shared" si="2" ref="J10:J33">IF(($C10=0),0,(($E10/$C10)*100))</f>
        <v>-1.0479307331837275</v>
      </c>
      <c r="K10" s="30">
        <f aca="true" t="shared" si="3" ref="K10:K33">IF(($F10=0),0,(($H10/$F10)*100))</f>
        <v>-5.913120861796297</v>
      </c>
      <c r="L10" s="83">
        <v>46798086</v>
      </c>
      <c r="M10" s="84">
        <v>40758769</v>
      </c>
      <c r="N10" s="31">
        <f aca="true" t="shared" si="4" ref="N10:N33">IF(($L10=0),0,(($E10/$L10)*100))</f>
        <v>-5.918013399094997</v>
      </c>
      <c r="O10" s="30">
        <f aca="true" t="shared" si="5" ref="O10:O33">IF(($M10=0),0,(($H10/$M10)*100))</f>
        <v>-42.43427469558759</v>
      </c>
      <c r="P10" s="5"/>
      <c r="Q10" s="32"/>
    </row>
    <row r="11" spans="1:17" ht="16.5">
      <c r="A11" s="6" t="s">
        <v>16</v>
      </c>
      <c r="B11" s="33" t="s">
        <v>21</v>
      </c>
      <c r="C11" s="65">
        <v>1006564204</v>
      </c>
      <c r="D11" s="66">
        <v>1053362290</v>
      </c>
      <c r="E11" s="67">
        <f t="shared" si="0"/>
        <v>46798086</v>
      </c>
      <c r="F11" s="65">
        <v>1078571211</v>
      </c>
      <c r="G11" s="66">
        <v>1119329980</v>
      </c>
      <c r="H11" s="67">
        <f t="shared" si="1"/>
        <v>40758769</v>
      </c>
      <c r="I11" s="67">
        <v>1180529680</v>
      </c>
      <c r="J11" s="34">
        <f t="shared" si="2"/>
        <v>4.649289713863101</v>
      </c>
      <c r="K11" s="35">
        <f t="shared" si="3"/>
        <v>3.778959477530501</v>
      </c>
      <c r="L11" s="85">
        <v>46798086</v>
      </c>
      <c r="M11" s="86">
        <v>40758769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226662542</v>
      </c>
      <c r="D13" s="63">
        <v>221870389</v>
      </c>
      <c r="E13" s="64">
        <f t="shared" si="0"/>
        <v>-4792153</v>
      </c>
      <c r="F13" s="62">
        <v>237724630</v>
      </c>
      <c r="G13" s="63">
        <v>228929450</v>
      </c>
      <c r="H13" s="64">
        <f t="shared" si="1"/>
        <v>-8795180</v>
      </c>
      <c r="I13" s="64">
        <v>238927600</v>
      </c>
      <c r="J13" s="29">
        <f t="shared" si="2"/>
        <v>-2.114223619710397</v>
      </c>
      <c r="K13" s="30">
        <f t="shared" si="3"/>
        <v>-3.6997344364359726</v>
      </c>
      <c r="L13" s="83">
        <v>41153035</v>
      </c>
      <c r="M13" s="84">
        <v>33265441</v>
      </c>
      <c r="N13" s="31">
        <f t="shared" si="4"/>
        <v>-11.644713445800535</v>
      </c>
      <c r="O13" s="30">
        <f t="shared" si="5"/>
        <v>-26.439390958322186</v>
      </c>
      <c r="P13" s="5"/>
      <c r="Q13" s="32"/>
    </row>
    <row r="14" spans="1:17" ht="12.75">
      <c r="A14" s="2" t="s">
        <v>16</v>
      </c>
      <c r="B14" s="28" t="s">
        <v>24</v>
      </c>
      <c r="C14" s="62">
        <v>166728545</v>
      </c>
      <c r="D14" s="63">
        <v>178643760</v>
      </c>
      <c r="E14" s="64">
        <f t="shared" si="0"/>
        <v>11915215</v>
      </c>
      <c r="F14" s="62">
        <v>175549677</v>
      </c>
      <c r="G14" s="63">
        <v>191210440</v>
      </c>
      <c r="H14" s="64">
        <f t="shared" si="1"/>
        <v>15660763</v>
      </c>
      <c r="I14" s="64">
        <v>194818400</v>
      </c>
      <c r="J14" s="29">
        <f t="shared" si="2"/>
        <v>7.146475727956482</v>
      </c>
      <c r="K14" s="30">
        <f t="shared" si="3"/>
        <v>8.920986507995684</v>
      </c>
      <c r="L14" s="83">
        <v>41153035</v>
      </c>
      <c r="M14" s="84">
        <v>33265441</v>
      </c>
      <c r="N14" s="31">
        <f t="shared" si="4"/>
        <v>28.95342955871906</v>
      </c>
      <c r="O14" s="30">
        <f t="shared" si="5"/>
        <v>47.07817641738163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41153035</v>
      </c>
      <c r="M15" s="84">
        <v>33265441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308564840</v>
      </c>
      <c r="D16" s="63">
        <v>320467500</v>
      </c>
      <c r="E16" s="64">
        <f t="shared" si="0"/>
        <v>11902660</v>
      </c>
      <c r="F16" s="62">
        <v>329855814</v>
      </c>
      <c r="G16" s="63">
        <v>348989110</v>
      </c>
      <c r="H16" s="64">
        <f t="shared" si="1"/>
        <v>19133296</v>
      </c>
      <c r="I16" s="64">
        <v>380049100</v>
      </c>
      <c r="J16" s="29">
        <f t="shared" si="2"/>
        <v>3.8574258817044744</v>
      </c>
      <c r="K16" s="30">
        <f t="shared" si="3"/>
        <v>5.800502882753493</v>
      </c>
      <c r="L16" s="83">
        <v>41153035</v>
      </c>
      <c r="M16" s="84">
        <v>33265441</v>
      </c>
      <c r="N16" s="31">
        <f t="shared" si="4"/>
        <v>28.922921480760778</v>
      </c>
      <c r="O16" s="30">
        <f t="shared" si="5"/>
        <v>57.51703697540038</v>
      </c>
      <c r="P16" s="5"/>
      <c r="Q16" s="32"/>
    </row>
    <row r="17" spans="1:17" ht="12.75">
      <c r="A17" s="2" t="s">
        <v>16</v>
      </c>
      <c r="B17" s="28" t="s">
        <v>26</v>
      </c>
      <c r="C17" s="62">
        <v>303321257</v>
      </c>
      <c r="D17" s="63">
        <v>325448570</v>
      </c>
      <c r="E17" s="64">
        <f t="shared" si="0"/>
        <v>22127313</v>
      </c>
      <c r="F17" s="62">
        <v>326211182</v>
      </c>
      <c r="G17" s="63">
        <v>333477744</v>
      </c>
      <c r="H17" s="64">
        <f t="shared" si="1"/>
        <v>7266562</v>
      </c>
      <c r="I17" s="64">
        <v>343091528</v>
      </c>
      <c r="J17" s="41">
        <f t="shared" si="2"/>
        <v>7.295009000968237</v>
      </c>
      <c r="K17" s="30">
        <f t="shared" si="3"/>
        <v>2.2275637381431026</v>
      </c>
      <c r="L17" s="87">
        <v>41153035</v>
      </c>
      <c r="M17" s="84">
        <v>33265441</v>
      </c>
      <c r="N17" s="31">
        <f t="shared" si="4"/>
        <v>53.768362406320705</v>
      </c>
      <c r="O17" s="30">
        <f t="shared" si="5"/>
        <v>21.844177565540164</v>
      </c>
      <c r="P17" s="5"/>
      <c r="Q17" s="32"/>
    </row>
    <row r="18" spans="1:17" ht="16.5">
      <c r="A18" s="2" t="s">
        <v>16</v>
      </c>
      <c r="B18" s="33" t="s">
        <v>27</v>
      </c>
      <c r="C18" s="65">
        <v>1005277184</v>
      </c>
      <c r="D18" s="66">
        <v>1046430219</v>
      </c>
      <c r="E18" s="67">
        <f t="shared" si="0"/>
        <v>41153035</v>
      </c>
      <c r="F18" s="65">
        <v>1069341303</v>
      </c>
      <c r="G18" s="66">
        <v>1102606744</v>
      </c>
      <c r="H18" s="67">
        <f t="shared" si="1"/>
        <v>33265441</v>
      </c>
      <c r="I18" s="67">
        <v>1156886628</v>
      </c>
      <c r="J18" s="42">
        <f t="shared" si="2"/>
        <v>4.0937002903270905</v>
      </c>
      <c r="K18" s="35">
        <f t="shared" si="3"/>
        <v>3.1108347640435245</v>
      </c>
      <c r="L18" s="88">
        <v>41153035</v>
      </c>
      <c r="M18" s="86">
        <v>33265441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1287020</v>
      </c>
      <c r="D19" s="72">
        <v>6932071</v>
      </c>
      <c r="E19" s="73">
        <f t="shared" si="0"/>
        <v>5645051</v>
      </c>
      <c r="F19" s="74">
        <v>9229908</v>
      </c>
      <c r="G19" s="75">
        <v>16723236</v>
      </c>
      <c r="H19" s="76">
        <f t="shared" si="1"/>
        <v>7493328</v>
      </c>
      <c r="I19" s="76">
        <v>23643052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43519360</v>
      </c>
      <c r="M22" s="84">
        <v>6300389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15127071</v>
      </c>
      <c r="E23" s="64">
        <f t="shared" si="0"/>
        <v>15127071</v>
      </c>
      <c r="F23" s="62">
        <v>0</v>
      </c>
      <c r="G23" s="63">
        <v>4100000</v>
      </c>
      <c r="H23" s="64">
        <f t="shared" si="1"/>
        <v>4100000</v>
      </c>
      <c r="I23" s="64">
        <v>1500000</v>
      </c>
      <c r="J23" s="29">
        <f t="shared" si="2"/>
        <v>0</v>
      </c>
      <c r="K23" s="30">
        <f t="shared" si="3"/>
        <v>0</v>
      </c>
      <c r="L23" s="83">
        <v>43519360</v>
      </c>
      <c r="M23" s="84">
        <v>6300389</v>
      </c>
      <c r="N23" s="31">
        <f t="shared" si="4"/>
        <v>34.75940592876366</v>
      </c>
      <c r="O23" s="30">
        <f t="shared" si="5"/>
        <v>65.07534693492735</v>
      </c>
      <c r="P23" s="5"/>
      <c r="Q23" s="32"/>
    </row>
    <row r="24" spans="1:17" ht="12.75">
      <c r="A24" s="6" t="s">
        <v>16</v>
      </c>
      <c r="B24" s="28" t="s">
        <v>32</v>
      </c>
      <c r="C24" s="62">
        <v>67587500</v>
      </c>
      <c r="D24" s="63">
        <v>95979789</v>
      </c>
      <c r="E24" s="64">
        <f t="shared" si="0"/>
        <v>28392289</v>
      </c>
      <c r="F24" s="62">
        <v>72739400</v>
      </c>
      <c r="G24" s="63">
        <v>74939789</v>
      </c>
      <c r="H24" s="64">
        <f t="shared" si="1"/>
        <v>2200389</v>
      </c>
      <c r="I24" s="64">
        <v>77295408</v>
      </c>
      <c r="J24" s="29">
        <f t="shared" si="2"/>
        <v>42.0081953023858</v>
      </c>
      <c r="K24" s="30">
        <f t="shared" si="3"/>
        <v>3.0250304511722668</v>
      </c>
      <c r="L24" s="83">
        <v>43519360</v>
      </c>
      <c r="M24" s="84">
        <v>6300389</v>
      </c>
      <c r="N24" s="31">
        <f t="shared" si="4"/>
        <v>65.24059407123634</v>
      </c>
      <c r="O24" s="30">
        <f t="shared" si="5"/>
        <v>34.92465306507265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43519360</v>
      </c>
      <c r="M25" s="84">
        <v>6300389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67587500</v>
      </c>
      <c r="D26" s="66">
        <v>111106860</v>
      </c>
      <c r="E26" s="67">
        <f t="shared" si="0"/>
        <v>43519360</v>
      </c>
      <c r="F26" s="65">
        <v>72739400</v>
      </c>
      <c r="G26" s="66">
        <v>79039789</v>
      </c>
      <c r="H26" s="67">
        <f t="shared" si="1"/>
        <v>6300389</v>
      </c>
      <c r="I26" s="67">
        <v>78795408</v>
      </c>
      <c r="J26" s="42">
        <f t="shared" si="2"/>
        <v>64.38965785093399</v>
      </c>
      <c r="K26" s="35">
        <f t="shared" si="3"/>
        <v>8.66159055477499</v>
      </c>
      <c r="L26" s="88">
        <v>43519360</v>
      </c>
      <c r="M26" s="86">
        <v>6300389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11780000</v>
      </c>
      <c r="D28" s="63">
        <v>8000000</v>
      </c>
      <c r="E28" s="64">
        <f t="shared" si="0"/>
        <v>-3780000</v>
      </c>
      <c r="F28" s="62">
        <v>12345440</v>
      </c>
      <c r="G28" s="63">
        <v>7874000</v>
      </c>
      <c r="H28" s="64">
        <f t="shared" si="1"/>
        <v>-4471440</v>
      </c>
      <c r="I28" s="64">
        <v>7808000</v>
      </c>
      <c r="J28" s="29">
        <f t="shared" si="2"/>
        <v>-32.088285229202036</v>
      </c>
      <c r="K28" s="30">
        <f t="shared" si="3"/>
        <v>-36.2193652069104</v>
      </c>
      <c r="L28" s="83">
        <v>43519360</v>
      </c>
      <c r="M28" s="84">
        <v>6300389</v>
      </c>
      <c r="N28" s="31">
        <f t="shared" si="4"/>
        <v>-8.685789496904366</v>
      </c>
      <c r="O28" s="30">
        <f t="shared" si="5"/>
        <v>-70.97085592651501</v>
      </c>
      <c r="P28" s="5"/>
      <c r="Q28" s="32"/>
    </row>
    <row r="29" spans="1:17" ht="12.75">
      <c r="A29" s="6" t="s">
        <v>16</v>
      </c>
      <c r="B29" s="28" t="s">
        <v>36</v>
      </c>
      <c r="C29" s="62">
        <v>21741000</v>
      </c>
      <c r="D29" s="63">
        <v>40400000</v>
      </c>
      <c r="E29" s="64">
        <f t="shared" si="0"/>
        <v>18659000</v>
      </c>
      <c r="F29" s="62">
        <v>18000000</v>
      </c>
      <c r="G29" s="63">
        <v>20000000</v>
      </c>
      <c r="H29" s="64">
        <f t="shared" si="1"/>
        <v>2000000</v>
      </c>
      <c r="I29" s="64">
        <v>21000000</v>
      </c>
      <c r="J29" s="29">
        <f t="shared" si="2"/>
        <v>85.82401913435444</v>
      </c>
      <c r="K29" s="30">
        <f t="shared" si="3"/>
        <v>11.11111111111111</v>
      </c>
      <c r="L29" s="83">
        <v>43519360</v>
      </c>
      <c r="M29" s="84">
        <v>6300389</v>
      </c>
      <c r="N29" s="31">
        <f t="shared" si="4"/>
        <v>42.875170958396446</v>
      </c>
      <c r="O29" s="30">
        <f t="shared" si="5"/>
        <v>31.74407167557432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43519360</v>
      </c>
      <c r="M30" s="84">
        <v>6300389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22000000</v>
      </c>
      <c r="D31" s="63">
        <v>25766000</v>
      </c>
      <c r="E31" s="64">
        <f t="shared" si="0"/>
        <v>3766000</v>
      </c>
      <c r="F31" s="62">
        <v>29698000</v>
      </c>
      <c r="G31" s="63">
        <v>29698000</v>
      </c>
      <c r="H31" s="64">
        <f t="shared" si="1"/>
        <v>0</v>
      </c>
      <c r="I31" s="64">
        <v>30882000</v>
      </c>
      <c r="J31" s="29">
        <f t="shared" si="2"/>
        <v>17.118181818181817</v>
      </c>
      <c r="K31" s="30">
        <f t="shared" si="3"/>
        <v>0</v>
      </c>
      <c r="L31" s="83">
        <v>43519360</v>
      </c>
      <c r="M31" s="84">
        <v>6300389</v>
      </c>
      <c r="N31" s="31">
        <f t="shared" si="4"/>
        <v>8.65361990617509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12066500</v>
      </c>
      <c r="D32" s="63">
        <v>36940860</v>
      </c>
      <c r="E32" s="64">
        <f t="shared" si="0"/>
        <v>24874360</v>
      </c>
      <c r="F32" s="62">
        <v>12695960</v>
      </c>
      <c r="G32" s="63">
        <v>21467789</v>
      </c>
      <c r="H32" s="64">
        <f t="shared" si="1"/>
        <v>8771829</v>
      </c>
      <c r="I32" s="64">
        <v>19105408</v>
      </c>
      <c r="J32" s="29">
        <f t="shared" si="2"/>
        <v>206.14395226453405</v>
      </c>
      <c r="K32" s="30">
        <f t="shared" si="3"/>
        <v>69.09149839791556</v>
      </c>
      <c r="L32" s="83">
        <v>43519360</v>
      </c>
      <c r="M32" s="84">
        <v>6300389</v>
      </c>
      <c r="N32" s="31">
        <f t="shared" si="4"/>
        <v>57.15699863233284</v>
      </c>
      <c r="O32" s="30">
        <f t="shared" si="5"/>
        <v>139.2267842509407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67587500</v>
      </c>
      <c r="D33" s="81">
        <v>111106860</v>
      </c>
      <c r="E33" s="82">
        <f t="shared" si="0"/>
        <v>43519360</v>
      </c>
      <c r="F33" s="80">
        <v>72739400</v>
      </c>
      <c r="G33" s="81">
        <v>79039789</v>
      </c>
      <c r="H33" s="82">
        <f t="shared" si="1"/>
        <v>6300389</v>
      </c>
      <c r="I33" s="82">
        <v>78795408</v>
      </c>
      <c r="J33" s="57">
        <f t="shared" si="2"/>
        <v>64.38965785093399</v>
      </c>
      <c r="K33" s="58">
        <f t="shared" si="3"/>
        <v>8.66159055477499</v>
      </c>
      <c r="L33" s="95">
        <v>43519360</v>
      </c>
      <c r="M33" s="96">
        <v>6300389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-26276176</v>
      </c>
      <c r="M8" s="84">
        <v>-29048557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-26276176</v>
      </c>
      <c r="M9" s="84">
        <v>-29048557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415445580</v>
      </c>
      <c r="D10" s="63">
        <v>389169404</v>
      </c>
      <c r="E10" s="64">
        <f aca="true" t="shared" si="0" ref="E10:E33">$D10-$C10</f>
        <v>-26276176</v>
      </c>
      <c r="F10" s="62">
        <v>429392972</v>
      </c>
      <c r="G10" s="63">
        <v>400344415</v>
      </c>
      <c r="H10" s="64">
        <f aca="true" t="shared" si="1" ref="H10:H33">$G10-$F10</f>
        <v>-29048557</v>
      </c>
      <c r="I10" s="64">
        <v>410780927</v>
      </c>
      <c r="J10" s="29">
        <f aca="true" t="shared" si="2" ref="J10:J33">IF(($C10=0),0,(($E10/$C10)*100))</f>
        <v>-6.324817801648052</v>
      </c>
      <c r="K10" s="30">
        <f aca="true" t="shared" si="3" ref="K10:K33">IF(($F10=0),0,(($H10/$F10)*100))</f>
        <v>-6.765028515650694</v>
      </c>
      <c r="L10" s="83">
        <v>-26276176</v>
      </c>
      <c r="M10" s="84">
        <v>-29048557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415445580</v>
      </c>
      <c r="D11" s="66">
        <v>389169404</v>
      </c>
      <c r="E11" s="67">
        <f t="shared" si="0"/>
        <v>-26276176</v>
      </c>
      <c r="F11" s="65">
        <v>429392972</v>
      </c>
      <c r="G11" s="66">
        <v>400344415</v>
      </c>
      <c r="H11" s="67">
        <f t="shared" si="1"/>
        <v>-29048557</v>
      </c>
      <c r="I11" s="67">
        <v>410780927</v>
      </c>
      <c r="J11" s="34">
        <f t="shared" si="2"/>
        <v>-6.324817801648052</v>
      </c>
      <c r="K11" s="35">
        <f t="shared" si="3"/>
        <v>-6.765028515650694</v>
      </c>
      <c r="L11" s="85">
        <v>-26276176</v>
      </c>
      <c r="M11" s="86">
        <v>-29048557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287002800</v>
      </c>
      <c r="D13" s="63">
        <v>276281921</v>
      </c>
      <c r="E13" s="64">
        <f t="shared" si="0"/>
        <v>-10720879</v>
      </c>
      <c r="F13" s="62">
        <v>299917925</v>
      </c>
      <c r="G13" s="63">
        <v>290095858</v>
      </c>
      <c r="H13" s="64">
        <f t="shared" si="1"/>
        <v>-9822067</v>
      </c>
      <c r="I13" s="64">
        <v>304600650</v>
      </c>
      <c r="J13" s="29">
        <f t="shared" si="2"/>
        <v>-3.7354614658811696</v>
      </c>
      <c r="K13" s="30">
        <f t="shared" si="3"/>
        <v>-3.2749182963972565</v>
      </c>
      <c r="L13" s="83">
        <v>-19359619</v>
      </c>
      <c r="M13" s="84">
        <v>-25037101</v>
      </c>
      <c r="N13" s="31">
        <f t="shared" si="4"/>
        <v>55.37753093178125</v>
      </c>
      <c r="O13" s="30">
        <f t="shared" si="5"/>
        <v>39.23004903802561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-19359619</v>
      </c>
      <c r="M14" s="84">
        <v>-25037101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-19359619</v>
      </c>
      <c r="M15" s="84">
        <v>-25037101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-19359619</v>
      </c>
      <c r="M16" s="84">
        <v>-25037101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131280909</v>
      </c>
      <c r="D17" s="63">
        <v>122642169</v>
      </c>
      <c r="E17" s="64">
        <f t="shared" si="0"/>
        <v>-8638740</v>
      </c>
      <c r="F17" s="62">
        <v>137263260</v>
      </c>
      <c r="G17" s="63">
        <v>122048226</v>
      </c>
      <c r="H17" s="64">
        <f t="shared" si="1"/>
        <v>-15215034</v>
      </c>
      <c r="I17" s="64">
        <v>122918758</v>
      </c>
      <c r="J17" s="41">
        <f t="shared" si="2"/>
        <v>-6.580347489824281</v>
      </c>
      <c r="K17" s="30">
        <f t="shared" si="3"/>
        <v>-11.084564070531327</v>
      </c>
      <c r="L17" s="87">
        <v>-19359619</v>
      </c>
      <c r="M17" s="84">
        <v>-25037101</v>
      </c>
      <c r="N17" s="31">
        <f t="shared" si="4"/>
        <v>44.62246906821875</v>
      </c>
      <c r="O17" s="30">
        <f t="shared" si="5"/>
        <v>60.769950961974395</v>
      </c>
      <c r="P17" s="5"/>
      <c r="Q17" s="32"/>
    </row>
    <row r="18" spans="1:17" ht="16.5">
      <c r="A18" s="2" t="s">
        <v>16</v>
      </c>
      <c r="B18" s="33" t="s">
        <v>27</v>
      </c>
      <c r="C18" s="65">
        <v>418283709</v>
      </c>
      <c r="D18" s="66">
        <v>398924090</v>
      </c>
      <c r="E18" s="67">
        <f t="shared" si="0"/>
        <v>-19359619</v>
      </c>
      <c r="F18" s="65">
        <v>437181185</v>
      </c>
      <c r="G18" s="66">
        <v>412144084</v>
      </c>
      <c r="H18" s="67">
        <f t="shared" si="1"/>
        <v>-25037101</v>
      </c>
      <c r="I18" s="67">
        <v>427519408</v>
      </c>
      <c r="J18" s="42">
        <f t="shared" si="2"/>
        <v>-4.6283464030390915</v>
      </c>
      <c r="K18" s="35">
        <f t="shared" si="3"/>
        <v>-5.726939278047842</v>
      </c>
      <c r="L18" s="88">
        <v>-19359619</v>
      </c>
      <c r="M18" s="86">
        <v>-25037101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-2838129</v>
      </c>
      <c r="D19" s="72">
        <v>-9754686</v>
      </c>
      <c r="E19" s="73">
        <f t="shared" si="0"/>
        <v>-6916557</v>
      </c>
      <c r="F19" s="74">
        <v>-7788213</v>
      </c>
      <c r="G19" s="75">
        <v>-11799669</v>
      </c>
      <c r="H19" s="76">
        <f t="shared" si="1"/>
        <v>-4011456</v>
      </c>
      <c r="I19" s="76">
        <v>-16738481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33250</v>
      </c>
      <c r="M22" s="84">
        <v>-1067854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2246750</v>
      </c>
      <c r="D23" s="63">
        <v>2280000</v>
      </c>
      <c r="E23" s="64">
        <f t="shared" si="0"/>
        <v>33250</v>
      </c>
      <c r="F23" s="62">
        <v>2347854</v>
      </c>
      <c r="G23" s="63">
        <v>1280000</v>
      </c>
      <c r="H23" s="64">
        <f t="shared" si="1"/>
        <v>-1067854</v>
      </c>
      <c r="I23" s="64">
        <v>1230000</v>
      </c>
      <c r="J23" s="29">
        <f t="shared" si="2"/>
        <v>1.4799154334038054</v>
      </c>
      <c r="K23" s="30">
        <f t="shared" si="3"/>
        <v>-45.48212963838467</v>
      </c>
      <c r="L23" s="83">
        <v>33250</v>
      </c>
      <c r="M23" s="84">
        <v>-1067854</v>
      </c>
      <c r="N23" s="31">
        <f t="shared" si="4"/>
        <v>100</v>
      </c>
      <c r="O23" s="30">
        <f t="shared" si="5"/>
        <v>100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0</v>
      </c>
      <c r="E24" s="64">
        <f t="shared" si="0"/>
        <v>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>
        <v>33250</v>
      </c>
      <c r="M24" s="84">
        <v>-1067854</v>
      </c>
      <c r="N24" s="31">
        <f t="shared" si="4"/>
        <v>0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33250</v>
      </c>
      <c r="M25" s="84">
        <v>-1067854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2246750</v>
      </c>
      <c r="D26" s="66">
        <v>2280000</v>
      </c>
      <c r="E26" s="67">
        <f t="shared" si="0"/>
        <v>33250</v>
      </c>
      <c r="F26" s="65">
        <v>2347854</v>
      </c>
      <c r="G26" s="66">
        <v>1280000</v>
      </c>
      <c r="H26" s="67">
        <f t="shared" si="1"/>
        <v>-1067854</v>
      </c>
      <c r="I26" s="67">
        <v>1230000</v>
      </c>
      <c r="J26" s="42">
        <f t="shared" si="2"/>
        <v>1.4799154334038054</v>
      </c>
      <c r="K26" s="35">
        <f t="shared" si="3"/>
        <v>-45.48212963838467</v>
      </c>
      <c r="L26" s="88">
        <v>33250</v>
      </c>
      <c r="M26" s="86">
        <v>-1067854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123250</v>
      </c>
      <c r="M28" s="84">
        <v>-977854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123250</v>
      </c>
      <c r="M29" s="84">
        <v>-977854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123250</v>
      </c>
      <c r="M30" s="84">
        <v>-977854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123250</v>
      </c>
      <c r="M31" s="84">
        <v>-977854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2246750</v>
      </c>
      <c r="D32" s="63">
        <v>2370000</v>
      </c>
      <c r="E32" s="64">
        <f t="shared" si="0"/>
        <v>123250</v>
      </c>
      <c r="F32" s="62">
        <v>2347854</v>
      </c>
      <c r="G32" s="63">
        <v>1370000</v>
      </c>
      <c r="H32" s="64">
        <f t="shared" si="1"/>
        <v>-977854</v>
      </c>
      <c r="I32" s="64">
        <v>1320000</v>
      </c>
      <c r="J32" s="29">
        <f t="shared" si="2"/>
        <v>5.485701568932903</v>
      </c>
      <c r="K32" s="30">
        <f t="shared" si="3"/>
        <v>-41.64884187858359</v>
      </c>
      <c r="L32" s="83">
        <v>123250</v>
      </c>
      <c r="M32" s="84">
        <v>-977854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2246750</v>
      </c>
      <c r="D33" s="81">
        <v>2370000</v>
      </c>
      <c r="E33" s="82">
        <f t="shared" si="0"/>
        <v>123250</v>
      </c>
      <c r="F33" s="80">
        <v>2347854</v>
      </c>
      <c r="G33" s="81">
        <v>1370000</v>
      </c>
      <c r="H33" s="82">
        <f t="shared" si="1"/>
        <v>-977854</v>
      </c>
      <c r="I33" s="82">
        <v>1320000</v>
      </c>
      <c r="J33" s="57">
        <f t="shared" si="2"/>
        <v>5.485701568932903</v>
      </c>
      <c r="K33" s="58">
        <f t="shared" si="3"/>
        <v>-41.64884187858359</v>
      </c>
      <c r="L33" s="95">
        <v>123250</v>
      </c>
      <c r="M33" s="96">
        <v>-977854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608220511</v>
      </c>
      <c r="D8" s="63">
        <v>510136886</v>
      </c>
      <c r="E8" s="64">
        <f>$D8-$C8</f>
        <v>-98083625</v>
      </c>
      <c r="F8" s="62">
        <v>637415095</v>
      </c>
      <c r="G8" s="63">
        <v>531639402</v>
      </c>
      <c r="H8" s="64">
        <f>$G8-$F8</f>
        <v>-105775693</v>
      </c>
      <c r="I8" s="64">
        <v>557769792</v>
      </c>
      <c r="J8" s="29">
        <f>IF(($C8=0),0,(($E8/$C8)*100))</f>
        <v>-16.12632642702837</v>
      </c>
      <c r="K8" s="30">
        <f>IF(($F8=0),0,(($H8/$F8)*100))</f>
        <v>-16.59447569248419</v>
      </c>
      <c r="L8" s="83">
        <v>-277013098</v>
      </c>
      <c r="M8" s="84">
        <v>-270414332</v>
      </c>
      <c r="N8" s="31">
        <f>IF(($L8=0),0,(($E8/$L8)*100))</f>
        <v>35.40757664823488</v>
      </c>
      <c r="O8" s="30">
        <f>IF(($M8=0),0,(($H8/$M8)*100))</f>
        <v>39.11615638774649</v>
      </c>
      <c r="P8" s="5"/>
      <c r="Q8" s="32"/>
    </row>
    <row r="9" spans="1:17" ht="12.75">
      <c r="A9" s="2" t="s">
        <v>16</v>
      </c>
      <c r="B9" s="28" t="s">
        <v>19</v>
      </c>
      <c r="C9" s="62">
        <v>2041827092</v>
      </c>
      <c r="D9" s="63">
        <v>1884504324</v>
      </c>
      <c r="E9" s="64">
        <f>$D9-$C9</f>
        <v>-157322768</v>
      </c>
      <c r="F9" s="62">
        <v>2139834790</v>
      </c>
      <c r="G9" s="63">
        <v>2022546548</v>
      </c>
      <c r="H9" s="64">
        <f>$G9-$F9</f>
        <v>-117288242</v>
      </c>
      <c r="I9" s="64">
        <v>2171133956</v>
      </c>
      <c r="J9" s="29">
        <f>IF(($C9=0),0,(($E9/$C9)*100))</f>
        <v>-7.704999537737548</v>
      </c>
      <c r="K9" s="30">
        <f>IF(($F9=0),0,(($H9/$F9)*100))</f>
        <v>-5.481182124345216</v>
      </c>
      <c r="L9" s="83">
        <v>-277013098</v>
      </c>
      <c r="M9" s="84">
        <v>-270414332</v>
      </c>
      <c r="N9" s="31">
        <f>IF(($L9=0),0,(($E9/$L9)*100))</f>
        <v>56.79253765827347</v>
      </c>
      <c r="O9" s="30">
        <f>IF(($M9=0),0,(($H9/$M9)*100))</f>
        <v>43.3735302165863</v>
      </c>
      <c r="P9" s="5"/>
      <c r="Q9" s="32"/>
    </row>
    <row r="10" spans="1:17" ht="12.75">
      <c r="A10" s="2" t="s">
        <v>16</v>
      </c>
      <c r="B10" s="28" t="s">
        <v>20</v>
      </c>
      <c r="C10" s="62">
        <v>783859383</v>
      </c>
      <c r="D10" s="63">
        <v>762252678</v>
      </c>
      <c r="E10" s="64">
        <f aca="true" t="shared" si="0" ref="E10:E33">$D10-$C10</f>
        <v>-21606705</v>
      </c>
      <c r="F10" s="62">
        <v>844761726</v>
      </c>
      <c r="G10" s="63">
        <v>797411329</v>
      </c>
      <c r="H10" s="64">
        <f aca="true" t="shared" si="1" ref="H10:H33">$G10-$F10</f>
        <v>-47350397</v>
      </c>
      <c r="I10" s="64">
        <v>821408567</v>
      </c>
      <c r="J10" s="29">
        <f aca="true" t="shared" si="2" ref="J10:J33">IF(($C10=0),0,(($E10/$C10)*100))</f>
        <v>-2.756451663218784</v>
      </c>
      <c r="K10" s="30">
        <f aca="true" t="shared" si="3" ref="K10:K33">IF(($F10=0),0,(($H10/$F10)*100))</f>
        <v>-5.605177832121623</v>
      </c>
      <c r="L10" s="83">
        <v>-277013098</v>
      </c>
      <c r="M10" s="84">
        <v>-270414332</v>
      </c>
      <c r="N10" s="31">
        <f aca="true" t="shared" si="4" ref="N10:N33">IF(($L10=0),0,(($E10/$L10)*100))</f>
        <v>7.799885693491648</v>
      </c>
      <c r="O10" s="30">
        <f aca="true" t="shared" si="5" ref="O10:O33">IF(($M10=0),0,(($H10/$M10)*100))</f>
        <v>17.51031339566721</v>
      </c>
      <c r="P10" s="5"/>
      <c r="Q10" s="32"/>
    </row>
    <row r="11" spans="1:17" ht="16.5">
      <c r="A11" s="6" t="s">
        <v>16</v>
      </c>
      <c r="B11" s="33" t="s">
        <v>21</v>
      </c>
      <c r="C11" s="65">
        <v>3433906986</v>
      </c>
      <c r="D11" s="66">
        <v>3156893888</v>
      </c>
      <c r="E11" s="67">
        <f t="shared" si="0"/>
        <v>-277013098</v>
      </c>
      <c r="F11" s="65">
        <v>3622011611</v>
      </c>
      <c r="G11" s="66">
        <v>3351597279</v>
      </c>
      <c r="H11" s="67">
        <f t="shared" si="1"/>
        <v>-270414332</v>
      </c>
      <c r="I11" s="67">
        <v>3550312315</v>
      </c>
      <c r="J11" s="34">
        <f t="shared" si="2"/>
        <v>-8.066994800074063</v>
      </c>
      <c r="K11" s="35">
        <f t="shared" si="3"/>
        <v>-7.465860440059203</v>
      </c>
      <c r="L11" s="85">
        <v>-277013098</v>
      </c>
      <c r="M11" s="86">
        <v>-270414332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954536484</v>
      </c>
      <c r="D13" s="63">
        <v>939412211</v>
      </c>
      <c r="E13" s="64">
        <f t="shared" si="0"/>
        <v>-15124273</v>
      </c>
      <c r="F13" s="62">
        <v>998170839</v>
      </c>
      <c r="G13" s="63">
        <v>976763351</v>
      </c>
      <c r="H13" s="64">
        <f t="shared" si="1"/>
        <v>-21407488</v>
      </c>
      <c r="I13" s="64">
        <v>1015601993</v>
      </c>
      <c r="J13" s="29">
        <f t="shared" si="2"/>
        <v>-1.5844625379452755</v>
      </c>
      <c r="K13" s="30">
        <f t="shared" si="3"/>
        <v>-2.1446717499227606</v>
      </c>
      <c r="L13" s="83">
        <v>50956061</v>
      </c>
      <c r="M13" s="84">
        <v>-34619970</v>
      </c>
      <c r="N13" s="31">
        <f t="shared" si="4"/>
        <v>-29.681008899019883</v>
      </c>
      <c r="O13" s="30">
        <f t="shared" si="5"/>
        <v>61.8356630580558</v>
      </c>
      <c r="P13" s="5"/>
      <c r="Q13" s="32"/>
    </row>
    <row r="14" spans="1:17" ht="12.75">
      <c r="A14" s="2" t="s">
        <v>16</v>
      </c>
      <c r="B14" s="28" t="s">
        <v>24</v>
      </c>
      <c r="C14" s="62">
        <v>197996758</v>
      </c>
      <c r="D14" s="63">
        <v>253334087</v>
      </c>
      <c r="E14" s="64">
        <f t="shared" si="0"/>
        <v>55337329</v>
      </c>
      <c r="F14" s="62">
        <v>179728103</v>
      </c>
      <c r="G14" s="63">
        <v>141339771</v>
      </c>
      <c r="H14" s="64">
        <f t="shared" si="1"/>
        <v>-38388332</v>
      </c>
      <c r="I14" s="64">
        <v>150735745</v>
      </c>
      <c r="J14" s="29">
        <f t="shared" si="2"/>
        <v>27.948603582690986</v>
      </c>
      <c r="K14" s="30">
        <f t="shared" si="3"/>
        <v>-21.35911488477681</v>
      </c>
      <c r="L14" s="83">
        <v>50956061</v>
      </c>
      <c r="M14" s="84">
        <v>-34619970</v>
      </c>
      <c r="N14" s="31">
        <f t="shared" si="4"/>
        <v>108.59812927847778</v>
      </c>
      <c r="O14" s="30">
        <f t="shared" si="5"/>
        <v>110.88493721976074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50956061</v>
      </c>
      <c r="M15" s="84">
        <v>-34619970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885259056</v>
      </c>
      <c r="D16" s="63">
        <v>964555540</v>
      </c>
      <c r="E16" s="64">
        <f t="shared" si="0"/>
        <v>79296484</v>
      </c>
      <c r="F16" s="62">
        <v>929522009</v>
      </c>
      <c r="G16" s="63">
        <v>1050400983</v>
      </c>
      <c r="H16" s="64">
        <f t="shared" si="1"/>
        <v>120878974</v>
      </c>
      <c r="I16" s="64">
        <v>1143886670</v>
      </c>
      <c r="J16" s="29">
        <f t="shared" si="2"/>
        <v>8.957432681716616</v>
      </c>
      <c r="K16" s="30">
        <f t="shared" si="3"/>
        <v>13.004423007696635</v>
      </c>
      <c r="L16" s="83">
        <v>50956061</v>
      </c>
      <c r="M16" s="84">
        <v>-34619970</v>
      </c>
      <c r="N16" s="31">
        <f t="shared" si="4"/>
        <v>155.6173739567507</v>
      </c>
      <c r="O16" s="30">
        <f t="shared" si="5"/>
        <v>-349.15967287088927</v>
      </c>
      <c r="P16" s="5"/>
      <c r="Q16" s="32"/>
    </row>
    <row r="17" spans="1:17" ht="12.75">
      <c r="A17" s="2" t="s">
        <v>16</v>
      </c>
      <c r="B17" s="28" t="s">
        <v>26</v>
      </c>
      <c r="C17" s="62">
        <v>1363199398</v>
      </c>
      <c r="D17" s="63">
        <v>1294645919</v>
      </c>
      <c r="E17" s="64">
        <f t="shared" si="0"/>
        <v>-68553479</v>
      </c>
      <c r="F17" s="62">
        <v>1397652923</v>
      </c>
      <c r="G17" s="63">
        <v>1301949799</v>
      </c>
      <c r="H17" s="64">
        <f t="shared" si="1"/>
        <v>-95703124</v>
      </c>
      <c r="I17" s="64">
        <v>1342042459</v>
      </c>
      <c r="J17" s="41">
        <f t="shared" si="2"/>
        <v>-5.02886658405053</v>
      </c>
      <c r="K17" s="30">
        <f t="shared" si="3"/>
        <v>-6.847417010696582</v>
      </c>
      <c r="L17" s="87">
        <v>50956061</v>
      </c>
      <c r="M17" s="84">
        <v>-34619970</v>
      </c>
      <c r="N17" s="31">
        <f t="shared" si="4"/>
        <v>-134.5344943362086</v>
      </c>
      <c r="O17" s="30">
        <f t="shared" si="5"/>
        <v>276.4390725930727</v>
      </c>
      <c r="P17" s="5"/>
      <c r="Q17" s="32"/>
    </row>
    <row r="18" spans="1:17" ht="16.5">
      <c r="A18" s="2" t="s">
        <v>16</v>
      </c>
      <c r="B18" s="33" t="s">
        <v>27</v>
      </c>
      <c r="C18" s="65">
        <v>3400991696</v>
      </c>
      <c r="D18" s="66">
        <v>3451947757</v>
      </c>
      <c r="E18" s="67">
        <f t="shared" si="0"/>
        <v>50956061</v>
      </c>
      <c r="F18" s="65">
        <v>3505073874</v>
      </c>
      <c r="G18" s="66">
        <v>3470453904</v>
      </c>
      <c r="H18" s="67">
        <f t="shared" si="1"/>
        <v>-34619970</v>
      </c>
      <c r="I18" s="67">
        <v>3652266867</v>
      </c>
      <c r="J18" s="42">
        <f t="shared" si="2"/>
        <v>1.498270667932851</v>
      </c>
      <c r="K18" s="35">
        <f t="shared" si="3"/>
        <v>-0.9877101380602741</v>
      </c>
      <c r="L18" s="88">
        <v>50956061</v>
      </c>
      <c r="M18" s="86">
        <v>-34619970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32915290</v>
      </c>
      <c r="D19" s="72">
        <v>-295053869</v>
      </c>
      <c r="E19" s="73">
        <f t="shared" si="0"/>
        <v>-327969159</v>
      </c>
      <c r="F19" s="74">
        <v>116937737</v>
      </c>
      <c r="G19" s="75">
        <v>-118856625</v>
      </c>
      <c r="H19" s="76">
        <f t="shared" si="1"/>
        <v>-235794362</v>
      </c>
      <c r="I19" s="76">
        <v>-101954552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46533316</v>
      </c>
      <c r="M22" s="84">
        <v>-51245443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15760701</v>
      </c>
      <c r="D23" s="63">
        <v>41925000</v>
      </c>
      <c r="E23" s="64">
        <f t="shared" si="0"/>
        <v>26164299</v>
      </c>
      <c r="F23" s="62">
        <v>98617183</v>
      </c>
      <c r="G23" s="63">
        <v>47664100</v>
      </c>
      <c r="H23" s="64">
        <f t="shared" si="1"/>
        <v>-50953083</v>
      </c>
      <c r="I23" s="64">
        <v>47511349</v>
      </c>
      <c r="J23" s="29">
        <f t="shared" si="2"/>
        <v>166.009741571774</v>
      </c>
      <c r="K23" s="30">
        <f t="shared" si="3"/>
        <v>-51.66755067420654</v>
      </c>
      <c r="L23" s="83">
        <v>46533316</v>
      </c>
      <c r="M23" s="84">
        <v>-51245443</v>
      </c>
      <c r="N23" s="31">
        <f t="shared" si="4"/>
        <v>56.227024525825755</v>
      </c>
      <c r="O23" s="30">
        <f t="shared" si="5"/>
        <v>99.4294907354006</v>
      </c>
      <c r="P23" s="5"/>
      <c r="Q23" s="32"/>
    </row>
    <row r="24" spans="1:17" ht="12.75">
      <c r="A24" s="6" t="s">
        <v>16</v>
      </c>
      <c r="B24" s="28" t="s">
        <v>32</v>
      </c>
      <c r="C24" s="62">
        <v>197490063</v>
      </c>
      <c r="D24" s="63">
        <v>217859080</v>
      </c>
      <c r="E24" s="64">
        <f t="shared" si="0"/>
        <v>20369017</v>
      </c>
      <c r="F24" s="62">
        <v>210519399</v>
      </c>
      <c r="G24" s="63">
        <v>210227039</v>
      </c>
      <c r="H24" s="64">
        <f t="shared" si="1"/>
        <v>-292360</v>
      </c>
      <c r="I24" s="64">
        <v>220851449</v>
      </c>
      <c r="J24" s="29">
        <f t="shared" si="2"/>
        <v>10.313945264172608</v>
      </c>
      <c r="K24" s="30">
        <f t="shared" si="3"/>
        <v>-0.13887556272189433</v>
      </c>
      <c r="L24" s="83">
        <v>46533316</v>
      </c>
      <c r="M24" s="84">
        <v>-51245443</v>
      </c>
      <c r="N24" s="31">
        <f t="shared" si="4"/>
        <v>43.772975474174245</v>
      </c>
      <c r="O24" s="30">
        <f t="shared" si="5"/>
        <v>0.5705092645993908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46533316</v>
      </c>
      <c r="M25" s="84">
        <v>-51245443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213250764</v>
      </c>
      <c r="D26" s="66">
        <v>259784080</v>
      </c>
      <c r="E26" s="67">
        <f t="shared" si="0"/>
        <v>46533316</v>
      </c>
      <c r="F26" s="65">
        <v>309136582</v>
      </c>
      <c r="G26" s="66">
        <v>257891139</v>
      </c>
      <c r="H26" s="67">
        <f t="shared" si="1"/>
        <v>-51245443</v>
      </c>
      <c r="I26" s="67">
        <v>268362798</v>
      </c>
      <c r="J26" s="42">
        <f t="shared" si="2"/>
        <v>21.82093753249109</v>
      </c>
      <c r="K26" s="35">
        <f t="shared" si="3"/>
        <v>-16.576958530258963</v>
      </c>
      <c r="L26" s="88">
        <v>46533316</v>
      </c>
      <c r="M26" s="86">
        <v>-51245443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59946621</v>
      </c>
      <c r="D28" s="63">
        <v>43500000</v>
      </c>
      <c r="E28" s="64">
        <f t="shared" si="0"/>
        <v>-16446621</v>
      </c>
      <c r="F28" s="62">
        <v>57785678</v>
      </c>
      <c r="G28" s="63">
        <v>42160000</v>
      </c>
      <c r="H28" s="64">
        <f t="shared" si="1"/>
        <v>-15625678</v>
      </c>
      <c r="I28" s="64">
        <v>33264927</v>
      </c>
      <c r="J28" s="29">
        <f t="shared" si="2"/>
        <v>-27.435442941813182</v>
      </c>
      <c r="K28" s="30">
        <f t="shared" si="3"/>
        <v>-27.04074528640124</v>
      </c>
      <c r="L28" s="83">
        <v>46533316</v>
      </c>
      <c r="M28" s="84">
        <v>-51245443</v>
      </c>
      <c r="N28" s="31">
        <f t="shared" si="4"/>
        <v>-35.34375456930686</v>
      </c>
      <c r="O28" s="30">
        <f t="shared" si="5"/>
        <v>30.491839049961968</v>
      </c>
      <c r="P28" s="5"/>
      <c r="Q28" s="32"/>
    </row>
    <row r="29" spans="1:17" ht="12.75">
      <c r="A29" s="6" t="s">
        <v>16</v>
      </c>
      <c r="B29" s="28" t="s">
        <v>36</v>
      </c>
      <c r="C29" s="62">
        <v>25627080</v>
      </c>
      <c r="D29" s="63">
        <v>44777000</v>
      </c>
      <c r="E29" s="64">
        <f t="shared" si="0"/>
        <v>19149920</v>
      </c>
      <c r="F29" s="62">
        <v>90972522</v>
      </c>
      <c r="G29" s="63">
        <v>41364100</v>
      </c>
      <c r="H29" s="64">
        <f t="shared" si="1"/>
        <v>-49608422</v>
      </c>
      <c r="I29" s="64">
        <v>56231422</v>
      </c>
      <c r="J29" s="29">
        <f t="shared" si="2"/>
        <v>74.72532961226952</v>
      </c>
      <c r="K29" s="30">
        <f t="shared" si="3"/>
        <v>-54.5312154806481</v>
      </c>
      <c r="L29" s="83">
        <v>46533316</v>
      </c>
      <c r="M29" s="84">
        <v>-51245443</v>
      </c>
      <c r="N29" s="31">
        <f t="shared" si="4"/>
        <v>41.15313853841837</v>
      </c>
      <c r="O29" s="30">
        <f t="shared" si="5"/>
        <v>96.80552863988316</v>
      </c>
      <c r="P29" s="5"/>
      <c r="Q29" s="32"/>
    </row>
    <row r="30" spans="1:17" ht="12.75">
      <c r="A30" s="6" t="s">
        <v>16</v>
      </c>
      <c r="B30" s="28" t="s">
        <v>37</v>
      </c>
      <c r="C30" s="62">
        <v>7484800</v>
      </c>
      <c r="D30" s="63">
        <v>3500000</v>
      </c>
      <c r="E30" s="64">
        <f t="shared" si="0"/>
        <v>-3984800</v>
      </c>
      <c r="F30" s="62">
        <v>30000000</v>
      </c>
      <c r="G30" s="63">
        <v>5525000</v>
      </c>
      <c r="H30" s="64">
        <f t="shared" si="1"/>
        <v>-24475000</v>
      </c>
      <c r="I30" s="64">
        <v>0</v>
      </c>
      <c r="J30" s="29">
        <f t="shared" si="2"/>
        <v>-53.23856348867038</v>
      </c>
      <c r="K30" s="30">
        <f t="shared" si="3"/>
        <v>-81.58333333333333</v>
      </c>
      <c r="L30" s="83">
        <v>46533316</v>
      </c>
      <c r="M30" s="84">
        <v>-51245443</v>
      </c>
      <c r="N30" s="31">
        <f t="shared" si="4"/>
        <v>-8.563326972012913</v>
      </c>
      <c r="O30" s="30">
        <f t="shared" si="5"/>
        <v>47.76034427100181</v>
      </c>
      <c r="P30" s="5"/>
      <c r="Q30" s="32"/>
    </row>
    <row r="31" spans="1:17" ht="12.75">
      <c r="A31" s="6" t="s">
        <v>16</v>
      </c>
      <c r="B31" s="28" t="s">
        <v>38</v>
      </c>
      <c r="C31" s="62">
        <v>70500000</v>
      </c>
      <c r="D31" s="63">
        <v>34800000</v>
      </c>
      <c r="E31" s="64">
        <f t="shared" si="0"/>
        <v>-35700000</v>
      </c>
      <c r="F31" s="62">
        <v>25500000</v>
      </c>
      <c r="G31" s="63">
        <v>38000000</v>
      </c>
      <c r="H31" s="64">
        <f t="shared" si="1"/>
        <v>12500000</v>
      </c>
      <c r="I31" s="64">
        <v>56125000</v>
      </c>
      <c r="J31" s="29">
        <f t="shared" si="2"/>
        <v>-50.638297872340424</v>
      </c>
      <c r="K31" s="30">
        <f t="shared" si="3"/>
        <v>49.01960784313725</v>
      </c>
      <c r="L31" s="83">
        <v>46533316</v>
      </c>
      <c r="M31" s="84">
        <v>-51245443</v>
      </c>
      <c r="N31" s="31">
        <f t="shared" si="4"/>
        <v>-76.71922628509861</v>
      </c>
      <c r="O31" s="30">
        <f t="shared" si="5"/>
        <v>-24.392412804393164</v>
      </c>
      <c r="P31" s="5"/>
      <c r="Q31" s="32"/>
    </row>
    <row r="32" spans="1:17" ht="12.75">
      <c r="A32" s="6" t="s">
        <v>16</v>
      </c>
      <c r="B32" s="28" t="s">
        <v>39</v>
      </c>
      <c r="C32" s="62">
        <v>49692263</v>
      </c>
      <c r="D32" s="63">
        <v>133207080</v>
      </c>
      <c r="E32" s="64">
        <f t="shared" si="0"/>
        <v>83514817</v>
      </c>
      <c r="F32" s="62">
        <v>104878382</v>
      </c>
      <c r="G32" s="63">
        <v>130842039</v>
      </c>
      <c r="H32" s="64">
        <f t="shared" si="1"/>
        <v>25963657</v>
      </c>
      <c r="I32" s="64">
        <v>122741449</v>
      </c>
      <c r="J32" s="29">
        <f t="shared" si="2"/>
        <v>168.06402437337175</v>
      </c>
      <c r="K32" s="30">
        <f t="shared" si="3"/>
        <v>24.75596639162492</v>
      </c>
      <c r="L32" s="83">
        <v>46533316</v>
      </c>
      <c r="M32" s="84">
        <v>-51245443</v>
      </c>
      <c r="N32" s="31">
        <f t="shared" si="4"/>
        <v>179.473169288</v>
      </c>
      <c r="O32" s="30">
        <f t="shared" si="5"/>
        <v>-50.66529915645378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213250764</v>
      </c>
      <c r="D33" s="81">
        <v>259784080</v>
      </c>
      <c r="E33" s="82">
        <f t="shared" si="0"/>
        <v>46533316</v>
      </c>
      <c r="F33" s="80">
        <v>309136582</v>
      </c>
      <c r="G33" s="81">
        <v>257891139</v>
      </c>
      <c r="H33" s="82">
        <f t="shared" si="1"/>
        <v>-51245443</v>
      </c>
      <c r="I33" s="82">
        <v>268362798</v>
      </c>
      <c r="J33" s="57">
        <f t="shared" si="2"/>
        <v>21.82093753249109</v>
      </c>
      <c r="K33" s="58">
        <f t="shared" si="3"/>
        <v>-16.576958530258963</v>
      </c>
      <c r="L33" s="95">
        <v>46533316</v>
      </c>
      <c r="M33" s="96">
        <v>-51245443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2021-09-23T12:06:39Z</dcterms:created>
  <dcterms:modified xsi:type="dcterms:W3CDTF">2021-09-23T12:07:23Z</dcterms:modified>
  <cp:category/>
  <cp:version/>
  <cp:contentType/>
  <cp:contentStatus/>
</cp:coreProperties>
</file>